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Income\"/>
    </mc:Choice>
  </mc:AlternateContent>
  <xr:revisionPtr revIDLastSave="0" documentId="13_ncr:1_{7E71D676-30DE-447B-BFD8-C4F92A62C5E8}" xr6:coauthVersionLast="34" xr6:coauthVersionMax="34" xr10:uidLastSave="{00000000-0000-0000-0000-000000000000}"/>
  <workbookProtection workbookAlgorithmName="SHA-512" workbookHashValue="tBkV5pxZJE0zfdv06y4ePa/VxrQ+LwSGlIIvN5f5z1SmCgJklPlyh0QaXvq1Q1H66vYPc+AuYChZfkxZcsBXoA==" workbookSaltValue="HEpQH2dbKXtBE2e8EphCvQ==" workbookSpinCount="100000" lockStructure="1"/>
  <bookViews>
    <workbookView xWindow="0" yWindow="0" windowWidth="23040" windowHeight="9072" tabRatio="703" xr2:uid="{00000000-000D-0000-FFFF-FFFF00000000}"/>
  </bookViews>
  <sheets>
    <sheet name="Personal Bank Statements  " sheetId="8" r:id="rId1"/>
    <sheet name="Business Bank Statements" sheetId="11" r:id="rId2"/>
  </sheets>
  <calcPr calcId="179021"/>
</workbook>
</file>

<file path=xl/calcChain.xml><?xml version="1.0" encoding="utf-8"?>
<calcChain xmlns="http://schemas.openxmlformats.org/spreadsheetml/2006/main">
  <c r="N27" i="11" l="1"/>
  <c r="F24" i="11"/>
  <c r="M7" i="11" l="1"/>
  <c r="E10" i="11"/>
  <c r="Q10" i="11"/>
  <c r="E16" i="11"/>
  <c r="H19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 l="1"/>
  <c r="M9" i="8"/>
  <c r="M58" i="11" l="1"/>
  <c r="P15" i="11"/>
  <c r="Q13" i="11" s="1"/>
  <c r="Q16" i="11" s="1"/>
  <c r="F23" i="11"/>
  <c r="J12" i="11"/>
  <c r="K10" i="11" s="1"/>
  <c r="H22" i="11"/>
  <c r="H25" i="11" s="1"/>
  <c r="L19" i="11" s="1"/>
  <c r="K16" i="11"/>
  <c r="E40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39" i="8" l="1"/>
  <c r="J39" i="8" l="1"/>
  <c r="K6" i="8" s="1"/>
  <c r="K7" i="8" s="1"/>
</calcChain>
</file>

<file path=xl/sharedStrings.xml><?xml version="1.0" encoding="utf-8"?>
<sst xmlns="http://schemas.openxmlformats.org/spreadsheetml/2006/main" count="77" uniqueCount="57">
  <si>
    <t>Month</t>
  </si>
  <si>
    <t>ACCOUNT #1</t>
  </si>
  <si>
    <t>Date</t>
  </si>
  <si>
    <t>Total Usable Deposits</t>
  </si>
  <si>
    <t>Personal Bank Statement Program Income Calculator</t>
  </si>
  <si>
    <t xml:space="preserve">  BANK NAME</t>
  </si>
  <si>
    <t xml:space="preserve">  ACCOUNT NUMBER</t>
  </si>
  <si>
    <t>Monthly Average Deposits</t>
  </si>
  <si>
    <t>Usable Deposits</t>
  </si>
  <si>
    <r>
      <t xml:space="preserve">Initial Income stated on 1003 </t>
    </r>
    <r>
      <rPr>
        <sz val="10"/>
        <color theme="1"/>
        <rFont val="Futura Md BT"/>
        <family val="2"/>
      </rPr>
      <t xml:space="preserve">(enter here from 1003): </t>
    </r>
  </si>
  <si>
    <r>
      <t xml:space="preserve">Personal Bank Statement Average </t>
    </r>
    <r>
      <rPr>
        <sz val="10"/>
        <color theme="1"/>
        <rFont val="Futura Md BT"/>
        <family val="2"/>
      </rPr>
      <t xml:space="preserve">(total of all statements averaged below): </t>
    </r>
  </si>
  <si>
    <r>
      <t xml:space="preserve">Qualifying Income </t>
    </r>
    <r>
      <rPr>
        <sz val="10"/>
        <color theme="1"/>
        <rFont val="Futura Md BT"/>
        <family val="2"/>
      </rPr>
      <t>(lower of 1003 or bank statement average):</t>
    </r>
  </si>
  <si>
    <t>Business Bank Statement Program Income Calculator</t>
  </si>
  <si>
    <t xml:space="preserve">Number of Statements  </t>
  </si>
  <si>
    <t xml:space="preserve">Monthly Average Deposits  </t>
  </si>
  <si>
    <t xml:space="preserve">Total Usable Deposits  </t>
  </si>
  <si>
    <t>Monthly Net Income from P&amp;L</t>
  </si>
  <si>
    <t>OPTION #2:
THIRD-PARTY EXPENSE STATEMENT</t>
  </si>
  <si>
    <t>OPTION #3:
BIZMINER REPORT</t>
  </si>
  <si>
    <t xml:space="preserve">    Expense Statement Percentage</t>
  </si>
  <si>
    <t xml:space="preserve">    Total Business Bank Statement Deposits</t>
  </si>
  <si>
    <t xml:space="preserve">    Discretionary Owner's Earnings Percentage</t>
  </si>
  <si>
    <t>Monthly Net Income from P&amp;L(s)</t>
  </si>
  <si>
    <t>Monthly Expense Statement Calculation</t>
  </si>
  <si>
    <t>Monthly BizMiner Report Calculation</t>
  </si>
  <si>
    <t xml:space="preserve">    Number of months on P&amp;L(s)</t>
  </si>
  <si>
    <t xml:space="preserve">    Total Net Income from P&amp;L(s)</t>
  </si>
  <si>
    <t xml:space="preserve">CHOOSE CALCULATION OPTION </t>
  </si>
  <si>
    <t>Monthly Income from Initial 1003</t>
  </si>
  <si>
    <t>Comments:</t>
  </si>
  <si>
    <t xml:space="preserve">  Monthly Gross Revenue from P&amp;L</t>
  </si>
  <si>
    <t xml:space="preserve">  Monthly Business Bank Statement Deposits</t>
  </si>
  <si>
    <t xml:space="preserve">       Total Gross Revenue from P&amp;L(s)</t>
  </si>
  <si>
    <t xml:space="preserve">       Total Number of months on P&amp;L(s)</t>
  </si>
  <si>
    <t xml:space="preserve">       Total Business Bank Statement Deposits</t>
  </si>
  <si>
    <t xml:space="preserve">       Total Number of months on Bank Statements</t>
  </si>
  <si>
    <t>NSFs</t>
  </si>
  <si>
    <t>Total NSFs:</t>
  </si>
  <si>
    <r>
      <t xml:space="preserve">Option #1 Qualifying Income
</t>
    </r>
    <r>
      <rPr>
        <sz val="12"/>
        <rFont val="Calibri"/>
        <family val="2"/>
        <scheme val="minor"/>
      </rPr>
      <t>(lower of Net P&amp;L or 1003)</t>
    </r>
  </si>
  <si>
    <r>
      <t xml:space="preserve">Option #3 Qualifying Income
</t>
    </r>
    <r>
      <rPr>
        <sz val="12"/>
        <rFont val="Calibri"/>
        <family val="2"/>
      </rPr>
      <t>(lowest of Net P&amp;L, 1003, BizMiner Calculation)</t>
    </r>
  </si>
  <si>
    <r>
      <t xml:space="preserve">  Disallowed Deposits </t>
    </r>
    <r>
      <rPr>
        <b/>
        <sz val="12"/>
        <color theme="1"/>
        <rFont val="Calibri"/>
        <family val="2"/>
      </rPr>
      <t xml:space="preserve"> (enter transfers, unusual deposits, and one-time deposits as positive numbers)</t>
    </r>
  </si>
  <si>
    <r>
      <t xml:space="preserve">  Disallowed Deposits </t>
    </r>
    <r>
      <rPr>
        <b/>
        <sz val="10"/>
        <color theme="1"/>
        <rFont val="Futura Md BT"/>
        <family val="2"/>
      </rPr>
      <t xml:space="preserve"> (enter transfers, unusual deposits, and one-time deposits as positive numbers)</t>
    </r>
  </si>
  <si>
    <t xml:space="preserve">Number of Statements              </t>
  </si>
  <si>
    <t>Monthly Deposits</t>
  </si>
  <si>
    <t xml:space="preserve">NMLS #958425  </t>
  </si>
  <si>
    <t>Disclosures &amp; Licenses</t>
  </si>
  <si>
    <t>NMLS Consumer Access</t>
  </si>
  <si>
    <t>DISCLAIMER</t>
  </si>
  <si>
    <t xml:space="preserve">The information provided by this calculator is for illustrative purposes only, and accuracy is not guaranteed.
     • All income information are projections only and provided for comparison purposes only.
     • This calculator does not have the ability to pre-qualify submissions for any loan program.
     • No results provided constitute a credit decision or an offer for the extension of credit.
     • Actual determination of income requires independent verification
     • Qualification for loan programs requires specific borrower and property information, and other information which is not gathered by this calculator.
     • Results should only be evaluated by a mortgage professional.
Deephaven Mortgage® LLC. All rights reserved. This material is intended solely for the use of licensed mortgage professionals. Distribution to consumers is strictly prohibited. 
</t>
  </si>
  <si>
    <t>Program and rates are subject to change without notice. Not available in all states. Terms subject to qualification</t>
  </si>
  <si>
    <t>Program and rates are subject to change without notice. Not available in all states. Terms subject to qualification.</t>
  </si>
  <si>
    <t>OPTION #1:
BORROWER-PREPARED P&amp;L</t>
  </si>
  <si>
    <r>
      <t xml:space="preserve">  Tolerance</t>
    </r>
    <r>
      <rPr>
        <sz val="12"/>
        <color theme="1"/>
        <rFont val="Calibri"/>
        <family val="2"/>
      </rPr>
      <t xml:space="preserve"> (tolerance must be ≥ 90% of P&amp;L gross revenue)   </t>
    </r>
  </si>
  <si>
    <r>
      <t>STEP 2: INCOME VALIDATION</t>
    </r>
    <r>
      <rPr>
        <sz val="12"/>
        <rFont val="Calibri"/>
        <family val="2"/>
      </rPr>
      <t xml:space="preserve"> (only applies to Option #1 and Option #3)</t>
    </r>
  </si>
  <si>
    <r>
      <t xml:space="preserve">Option #2 Qualifying Income
</t>
    </r>
    <r>
      <rPr>
        <sz val="12"/>
        <rFont val="Calibri"/>
        <family val="2"/>
        <scheme val="minor"/>
      </rPr>
      <t>(lower of 1003 or Expense Calculation)</t>
    </r>
  </si>
  <si>
    <t xml:space="preserve">BORROWER'S OWNERSHIP PERCENTAGE           </t>
  </si>
  <si>
    <r>
      <t xml:space="preserve">STEP 1: CALCULATE QUALIFYING INCOME </t>
    </r>
    <r>
      <rPr>
        <sz val="12"/>
        <rFont val="Calibri"/>
        <family val="2"/>
        <scheme val="minor"/>
      </rPr>
      <t xml:space="preserve"> (complete all applicable yellow fields)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</si>
</sst>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Futura Md BT"/>
      <family val="2"/>
    </font>
    <font>
      <b/>
      <sz val="12"/>
      <name val="Futura Md BT"/>
      <family val="2"/>
    </font>
    <font>
      <b/>
      <sz val="10"/>
      <color theme="1"/>
      <name val="Futura Md BT"/>
      <family val="2"/>
    </font>
    <font>
      <b/>
      <sz val="12"/>
      <color theme="1"/>
      <name val="Futura Md BT"/>
      <family val="2"/>
    </font>
    <font>
      <b/>
      <sz val="16"/>
      <color theme="1"/>
      <name val="Futura Md BT"/>
      <family val="2"/>
    </font>
    <font>
      <sz val="16"/>
      <color theme="1"/>
      <name val="Futura Md BT"/>
      <family val="2"/>
    </font>
    <font>
      <sz val="26"/>
      <name val="Futura Md BT"/>
      <family val="2"/>
    </font>
    <font>
      <sz val="10"/>
      <color rgb="FF005CB9"/>
      <name val="Calibri"/>
      <family val="2"/>
      <scheme val="minor"/>
    </font>
    <font>
      <sz val="12"/>
      <name val="Futura Md BT"/>
      <family val="2"/>
    </font>
    <font>
      <sz val="12"/>
      <color theme="1"/>
      <name val="Futura Md BT"/>
      <family val="2"/>
    </font>
    <font>
      <sz val="12"/>
      <name val="Calibri"/>
      <family val="2"/>
      <scheme val="minor"/>
    </font>
    <font>
      <sz val="24"/>
      <name val="Futura Md BT"/>
      <family val="2"/>
    </font>
    <font>
      <b/>
      <sz val="11"/>
      <color theme="1"/>
      <name val="Futura Md BT"/>
      <family val="2"/>
    </font>
    <font>
      <sz val="10"/>
      <name val="Futura Md BT"/>
      <family val="2"/>
    </font>
    <font>
      <sz val="16"/>
      <name val="Futura Md BT"/>
      <family val="2"/>
    </font>
    <font>
      <sz val="18"/>
      <name val="Futura Md BT"/>
      <family val="2"/>
    </font>
    <font>
      <sz val="18"/>
      <color theme="1"/>
      <name val="Calibri"/>
      <family val="2"/>
      <scheme val="minor"/>
    </font>
    <font>
      <sz val="20"/>
      <name val="Futura Md BT"/>
      <family val="2"/>
    </font>
    <font>
      <sz val="26"/>
      <color rgb="FFFF0000"/>
      <name val="Futura Md BT"/>
      <family val="2"/>
    </font>
    <font>
      <sz val="14"/>
      <name val="Futura Md BT"/>
      <family val="2"/>
    </font>
    <font>
      <b/>
      <i/>
      <sz val="14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i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</font>
    <font>
      <b/>
      <i/>
      <sz val="14"/>
      <name val="Calibri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6"/>
      <name val="Futura Md BT"/>
      <family val="2"/>
    </font>
    <font>
      <sz val="10"/>
      <name val="Calibri"/>
      <family val="2"/>
      <scheme val="minor"/>
    </font>
    <font>
      <sz val="22"/>
      <color rgb="FFFF0000"/>
      <name val="Futura Md BT"/>
      <family val="2"/>
    </font>
    <font>
      <i/>
      <sz val="16"/>
      <color rgb="FFFF0000"/>
      <name val="Futura Md BT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B7D4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5CB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5CB9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8" fontId="8" fillId="7" borderId="5" xfId="0" applyNumberFormat="1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164" fontId="19" fillId="7" borderId="19" xfId="0" applyNumberFormat="1" applyFont="1" applyFill="1" applyBorder="1" applyAlignment="1" applyProtection="1">
      <alignment horizontal="center" vertical="center" wrapText="1"/>
      <protection hidden="1"/>
    </xf>
    <xf numFmtId="164" fontId="13" fillId="7" borderId="18" xfId="0" applyNumberFormat="1" applyFont="1" applyFill="1" applyBorder="1" applyAlignment="1" applyProtection="1">
      <alignment horizontal="center" vertical="center"/>
      <protection hidden="1"/>
    </xf>
    <xf numFmtId="164" fontId="13" fillId="5" borderId="18" xfId="0" applyNumberFormat="1" applyFont="1" applyFill="1" applyBorder="1" applyAlignment="1" applyProtection="1">
      <alignment horizontal="center" vertical="center"/>
      <protection locked="0"/>
    </xf>
    <xf numFmtId="164" fontId="14" fillId="5" borderId="18" xfId="0" applyNumberFormat="1" applyFont="1" applyFill="1" applyBorder="1" applyAlignment="1" applyProtection="1">
      <alignment horizontal="center" vertical="center"/>
      <protection locked="0"/>
    </xf>
    <xf numFmtId="8" fontId="8" fillId="7" borderId="5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Protection="1"/>
    <xf numFmtId="0" fontId="20" fillId="0" borderId="0" xfId="0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21" fillId="0" borderId="0" xfId="0" applyFont="1" applyProtection="1"/>
    <xf numFmtId="0" fontId="21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Alignment="1" applyProtection="1"/>
    <xf numFmtId="44" fontId="1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wrapText="1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7" borderId="5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2" fillId="6" borderId="0" xfId="0" applyFont="1" applyFill="1" applyProtection="1"/>
    <xf numFmtId="164" fontId="12" fillId="6" borderId="0" xfId="0" applyNumberFormat="1" applyFont="1" applyFill="1" applyProtection="1"/>
    <xf numFmtId="0" fontId="2" fillId="0" borderId="0" xfId="0" applyFont="1" applyFill="1" applyProtection="1"/>
    <xf numFmtId="164" fontId="2" fillId="0" borderId="0" xfId="0" applyNumberFormat="1" applyFont="1" applyProtection="1"/>
    <xf numFmtId="0" fontId="11" fillId="0" borderId="0" xfId="0" applyFont="1" applyFill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1" fillId="4" borderId="0" xfId="0" applyFont="1" applyFill="1" applyBorder="1" applyProtection="1"/>
    <xf numFmtId="0" fontId="10" fillId="4" borderId="0" xfId="0" applyFont="1" applyFill="1" applyBorder="1" applyAlignment="1" applyProtection="1">
      <alignment vertical="center" wrapText="1"/>
    </xf>
    <xf numFmtId="0" fontId="26" fillId="4" borderId="0" xfId="0" applyFont="1" applyFill="1" applyBorder="1" applyAlignment="1" applyProtection="1">
      <alignment vertical="center" wrapText="1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8" fontId="27" fillId="7" borderId="35" xfId="0" applyNumberFormat="1" applyFont="1" applyFill="1" applyBorder="1" applyProtection="1">
      <protection locked="0"/>
    </xf>
    <xf numFmtId="8" fontId="27" fillId="7" borderId="2" xfId="0" applyNumberFormat="1" applyFont="1" applyFill="1" applyBorder="1" applyProtection="1">
      <protection locked="0"/>
    </xf>
    <xf numFmtId="8" fontId="27" fillId="7" borderId="5" xfId="0" applyNumberFormat="1" applyFont="1" applyFill="1" applyBorder="1" applyProtection="1">
      <protection locked="0"/>
    </xf>
    <xf numFmtId="8" fontId="27" fillId="7" borderId="36" xfId="0" applyNumberFormat="1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8" fontId="27" fillId="0" borderId="35" xfId="0" applyNumberFormat="1" applyFont="1" applyBorder="1" applyProtection="1">
      <protection locked="0"/>
    </xf>
    <xf numFmtId="8" fontId="27" fillId="0" borderId="2" xfId="0" applyNumberFormat="1" applyFont="1" applyBorder="1" applyProtection="1">
      <protection locked="0"/>
    </xf>
    <xf numFmtId="8" fontId="27" fillId="0" borderId="5" xfId="0" applyNumberFormat="1" applyFont="1" applyBorder="1" applyProtection="1">
      <protection locked="0"/>
    </xf>
    <xf numFmtId="8" fontId="27" fillId="0" borderId="36" xfId="0" applyNumberFormat="1" applyFont="1" applyBorder="1" applyProtection="1">
      <protection locked="0"/>
    </xf>
    <xf numFmtId="8" fontId="27" fillId="0" borderId="35" xfId="0" applyNumberFormat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8" fontId="27" fillId="4" borderId="2" xfId="0" applyNumberFormat="1" applyFont="1" applyFill="1" applyBorder="1" applyProtection="1">
      <protection locked="0"/>
    </xf>
    <xf numFmtId="8" fontId="27" fillId="4" borderId="5" xfId="0" applyNumberFormat="1" applyFont="1" applyFill="1" applyBorder="1" applyProtection="1">
      <protection locked="0"/>
    </xf>
    <xf numFmtId="8" fontId="27" fillId="4" borderId="36" xfId="0" applyNumberFormat="1" applyFont="1" applyFill="1" applyBorder="1" applyProtection="1">
      <protection locked="0"/>
    </xf>
    <xf numFmtId="14" fontId="1" fillId="7" borderId="5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Protection="1">
      <protection hidden="1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30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30" fillId="5" borderId="5" xfId="0" applyNumberFormat="1" applyFont="1" applyFill="1" applyBorder="1" applyAlignment="1" applyProtection="1">
      <alignment horizontal="center" vertical="center" wrapText="1"/>
      <protection locked="0"/>
    </xf>
    <xf numFmtId="10" fontId="26" fillId="5" borderId="5" xfId="0" applyNumberFormat="1" applyFont="1" applyFill="1" applyBorder="1" applyAlignment="1" applyProtection="1">
      <alignment horizontal="center" vertical="center"/>
      <protection locked="0"/>
    </xf>
    <xf numFmtId="164" fontId="30" fillId="0" borderId="5" xfId="0" applyNumberFormat="1" applyFont="1" applyFill="1" applyBorder="1" applyAlignment="1" applyProtection="1">
      <alignment horizontal="center" vertical="center"/>
    </xf>
    <xf numFmtId="14" fontId="1" fillId="7" borderId="5" xfId="0" applyNumberFormat="1" applyFont="1" applyFill="1" applyBorder="1" applyAlignment="1" applyProtection="1">
      <alignment horizontal="center"/>
      <protection locked="0"/>
    </xf>
    <xf numFmtId="8" fontId="1" fillId="7" borderId="1" xfId="0" applyNumberFormat="1" applyFont="1" applyFill="1" applyBorder="1" applyProtection="1"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8" fontId="1" fillId="0" borderId="1" xfId="0" applyNumberFormat="1" applyFont="1" applyBorder="1" applyProtection="1">
      <protection locked="0"/>
    </xf>
    <xf numFmtId="8" fontId="1" fillId="0" borderId="1" xfId="0" applyNumberFormat="1" applyFont="1" applyFill="1" applyBorder="1" applyProtection="1">
      <protection locked="0"/>
    </xf>
    <xf numFmtId="8" fontId="27" fillId="4" borderId="35" xfId="0" applyNumberFormat="1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64" fontId="9" fillId="4" borderId="0" xfId="0" applyNumberFormat="1" applyFont="1" applyFill="1" applyBorder="1" applyAlignment="1" applyProtection="1">
      <alignment vertical="center" wrapText="1"/>
    </xf>
    <xf numFmtId="0" fontId="3" fillId="0" borderId="0" xfId="0" applyFont="1" applyProtection="1"/>
    <xf numFmtId="0" fontId="36" fillId="0" borderId="0" xfId="0" applyFont="1" applyProtection="1"/>
    <xf numFmtId="164" fontId="2" fillId="4" borderId="0" xfId="0" applyNumberFormat="1" applyFont="1" applyFill="1" applyBorder="1" applyProtection="1"/>
    <xf numFmtId="0" fontId="2" fillId="4" borderId="0" xfId="0" applyFont="1" applyFill="1" applyBorder="1" applyProtection="1"/>
    <xf numFmtId="0" fontId="3" fillId="4" borderId="0" xfId="0" applyFont="1" applyFill="1" applyBorder="1" applyAlignment="1" applyProtection="1">
      <alignment wrapText="1"/>
    </xf>
    <xf numFmtId="0" fontId="35" fillId="4" borderId="0" xfId="1" applyFont="1" applyFill="1" applyBorder="1" applyAlignment="1" applyProtection="1">
      <alignment wrapText="1"/>
    </xf>
    <xf numFmtId="0" fontId="38" fillId="9" borderId="0" xfId="0" applyFont="1" applyFill="1" applyBorder="1" applyProtection="1"/>
    <xf numFmtId="164" fontId="38" fillId="9" borderId="0" xfId="0" applyNumberFormat="1" applyFont="1" applyFill="1" applyBorder="1" applyProtection="1"/>
    <xf numFmtId="0" fontId="3" fillId="4" borderId="0" xfId="0" applyFont="1" applyFill="1" applyBorder="1" applyAlignment="1" applyProtection="1">
      <alignment horizontal="left" wrapText="1"/>
    </xf>
    <xf numFmtId="0" fontId="38" fillId="0" borderId="0" xfId="0" applyFont="1" applyFill="1" applyBorder="1" applyProtection="1"/>
    <xf numFmtId="8" fontId="28" fillId="7" borderId="2" xfId="0" applyNumberFormat="1" applyFont="1" applyFill="1" applyBorder="1" applyProtection="1"/>
    <xf numFmtId="8" fontId="28" fillId="4" borderId="2" xfId="0" applyNumberFormat="1" applyFont="1" applyFill="1" applyBorder="1" applyProtection="1"/>
    <xf numFmtId="0" fontId="3" fillId="4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35" fillId="4" borderId="0" xfId="1" applyFont="1" applyFill="1" applyBorder="1" applyAlignment="1" applyProtection="1">
      <alignment horizontal="left" wrapText="1"/>
    </xf>
    <xf numFmtId="0" fontId="37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 wrapText="1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left" vertical="center"/>
    </xf>
    <xf numFmtId="0" fontId="6" fillId="8" borderId="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6" fillId="8" borderId="25" xfId="0" applyFont="1" applyFill="1" applyBorder="1" applyAlignment="1" applyProtection="1">
      <alignment horizontal="center" vertical="center" wrapText="1"/>
    </xf>
    <xf numFmtId="0" fontId="16" fillId="8" borderId="21" xfId="0" applyFont="1" applyFill="1" applyBorder="1" applyAlignment="1" applyProtection="1">
      <alignment horizontal="center" vertical="center" wrapText="1"/>
    </xf>
    <xf numFmtId="0" fontId="16" fillId="8" borderId="22" xfId="0" applyFont="1" applyFill="1" applyBorder="1" applyAlignment="1" applyProtection="1">
      <alignment horizontal="center" vertical="center" wrapText="1"/>
    </xf>
    <xf numFmtId="0" fontId="16" fillId="8" borderId="24" xfId="0" applyFont="1" applyFill="1" applyBorder="1" applyAlignment="1" applyProtection="1">
      <alignment horizontal="center" vertical="center" wrapText="1"/>
    </xf>
    <xf numFmtId="0" fontId="16" fillId="8" borderId="0" xfId="0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16" fillId="8" borderId="27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right" vertical="center"/>
    </xf>
    <xf numFmtId="164" fontId="8" fillId="7" borderId="5" xfId="0" applyNumberFormat="1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164" fontId="9" fillId="7" borderId="5" xfId="0" applyNumberFormat="1" applyFont="1" applyFill="1" applyBorder="1" applyAlignment="1" applyProtection="1">
      <alignment horizontal="center" vertical="center" wrapText="1"/>
    </xf>
    <xf numFmtId="164" fontId="9" fillId="4" borderId="37" xfId="0" applyNumberFormat="1" applyFont="1" applyFill="1" applyBorder="1" applyAlignment="1" applyProtection="1">
      <alignment horizontal="center" vertical="center" wrapText="1"/>
    </xf>
    <xf numFmtId="164" fontId="9" fillId="4" borderId="38" xfId="0" applyNumberFormat="1" applyFont="1" applyFill="1" applyBorder="1" applyAlignment="1" applyProtection="1">
      <alignment horizontal="center" vertical="center" wrapText="1"/>
    </xf>
    <xf numFmtId="164" fontId="9" fillId="4" borderId="39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3" fillId="8" borderId="1" xfId="0" applyFont="1" applyFill="1" applyBorder="1" applyAlignment="1" applyProtection="1">
      <alignment horizontal="left" vertical="center"/>
      <protection locked="0"/>
    </xf>
    <xf numFmtId="0" fontId="33" fillId="8" borderId="2" xfId="0" applyFont="1" applyFill="1" applyBorder="1" applyAlignment="1" applyProtection="1">
      <alignment horizontal="left" vertical="center"/>
      <protection locked="0"/>
    </xf>
    <xf numFmtId="0" fontId="33" fillId="8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 wrapText="1"/>
    </xf>
    <xf numFmtId="0" fontId="10" fillId="7" borderId="15" xfId="0" applyFont="1" applyFill="1" applyBorder="1" applyAlignment="1" applyProtection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left"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" fillId="7" borderId="3" xfId="0" applyFont="1" applyFill="1" applyBorder="1" applyAlignment="1" applyProtection="1">
      <alignment horizontal="left" vertical="center" wrapText="1"/>
      <protection locked="0"/>
    </xf>
    <xf numFmtId="0" fontId="1" fillId="7" borderId="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7" borderId="8" xfId="0" applyFont="1" applyFill="1" applyBorder="1" applyAlignment="1" applyProtection="1">
      <alignment horizontal="right" vertical="center"/>
    </xf>
    <xf numFmtId="0" fontId="8" fillId="7" borderId="6" xfId="0" applyFont="1" applyFill="1" applyBorder="1" applyAlignment="1" applyProtection="1">
      <alignment horizontal="right" vertical="center"/>
    </xf>
    <xf numFmtId="0" fontId="8" fillId="7" borderId="7" xfId="0" applyFont="1" applyFill="1" applyBorder="1" applyAlignment="1" applyProtection="1">
      <alignment horizontal="right" vertical="center"/>
    </xf>
    <xf numFmtId="0" fontId="8" fillId="7" borderId="1" xfId="0" applyFont="1" applyFill="1" applyBorder="1" applyAlignment="1" applyProtection="1">
      <alignment horizontal="right" vertical="center"/>
    </xf>
    <xf numFmtId="0" fontId="8" fillId="7" borderId="3" xfId="0" applyFont="1" applyFill="1" applyBorder="1" applyAlignment="1" applyProtection="1">
      <alignment horizontal="right" vertical="center"/>
    </xf>
    <xf numFmtId="0" fontId="6" fillId="8" borderId="5" xfId="0" applyFont="1" applyFill="1" applyBorder="1" applyAlignment="1" applyProtection="1">
      <alignment horizontal="left" vertical="center"/>
    </xf>
    <xf numFmtId="0" fontId="25" fillId="8" borderId="5" xfId="0" applyFont="1" applyFill="1" applyBorder="1" applyAlignment="1" applyProtection="1">
      <alignment horizontal="left" vertical="center"/>
      <protection locked="0"/>
    </xf>
    <xf numFmtId="164" fontId="8" fillId="7" borderId="1" xfId="0" applyNumberFormat="1" applyFont="1" applyFill="1" applyBorder="1" applyAlignment="1" applyProtection="1">
      <alignment horizontal="center" vertical="center"/>
      <protection hidden="1"/>
    </xf>
    <xf numFmtId="164" fontId="8" fillId="7" borderId="2" xfId="0" applyNumberFormat="1" applyFont="1" applyFill="1" applyBorder="1" applyAlignment="1" applyProtection="1">
      <alignment horizontal="center" vertical="center"/>
      <protection hidden="1"/>
    </xf>
    <xf numFmtId="0" fontId="13" fillId="7" borderId="33" xfId="0" applyFont="1" applyFill="1" applyBorder="1" applyAlignment="1" applyProtection="1">
      <alignment horizontal="left" vertical="center"/>
      <protection hidden="1"/>
    </xf>
    <xf numFmtId="0" fontId="13" fillId="7" borderId="5" xfId="0" applyFont="1" applyFill="1" applyBorder="1" applyAlignment="1" applyProtection="1">
      <alignment horizontal="left" vertical="center"/>
      <protection hidden="1"/>
    </xf>
    <xf numFmtId="164" fontId="31" fillId="0" borderId="33" xfId="0" applyNumberFormat="1" applyFont="1" applyFill="1" applyBorder="1" applyAlignment="1" applyProtection="1">
      <alignment horizontal="left" vertical="center" wrapText="1"/>
      <protection hidden="1"/>
    </xf>
    <xf numFmtId="164" fontId="31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4" fillId="7" borderId="33" xfId="0" applyFont="1" applyFill="1" applyBorder="1" applyAlignment="1" applyProtection="1">
      <alignment horizontal="left" vertical="center"/>
      <protection hidden="1"/>
    </xf>
    <xf numFmtId="0" fontId="14" fillId="7" borderId="5" xfId="0" applyFont="1" applyFill="1" applyBorder="1" applyAlignment="1" applyProtection="1">
      <alignment horizontal="left" vertical="center"/>
      <protection hidden="1"/>
    </xf>
    <xf numFmtId="0" fontId="19" fillId="7" borderId="34" xfId="0" applyFont="1" applyFill="1" applyBorder="1" applyAlignment="1" applyProtection="1">
      <alignment horizontal="center" vertical="center" wrapText="1"/>
      <protection hidden="1"/>
    </xf>
    <xf numFmtId="0" fontId="19" fillId="7" borderId="20" xfId="0" applyFont="1" applyFill="1" applyBorder="1" applyAlignment="1" applyProtection="1">
      <alignment horizontal="center" vertical="center" wrapText="1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 applyProtection="1">
      <alignment horizontal="left" vertical="center"/>
      <protection hidden="1"/>
    </xf>
    <xf numFmtId="0" fontId="31" fillId="0" borderId="5" xfId="0" applyFont="1" applyFill="1" applyBorder="1" applyAlignment="1" applyProtection="1">
      <alignment horizontal="left" vertical="center"/>
      <protection hidden="1"/>
    </xf>
    <xf numFmtId="0" fontId="20" fillId="2" borderId="30" xfId="0" applyFont="1" applyFill="1" applyBorder="1" applyAlignment="1" applyProtection="1">
      <alignment horizontal="center" vertical="center" wrapText="1"/>
    </xf>
    <xf numFmtId="0" fontId="20" fillId="2" borderId="31" xfId="0" applyFont="1" applyFill="1" applyBorder="1" applyAlignment="1" applyProtection="1">
      <alignment horizontal="center" vertical="center" wrapText="1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32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left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left" vertical="center" wrapText="1"/>
      <protection hidden="1"/>
    </xf>
    <xf numFmtId="164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8" xfId="0" applyFont="1" applyFill="1" applyBorder="1" applyAlignment="1" applyProtection="1">
      <alignment horizontal="center" vertical="center" wrapText="1"/>
      <protection hidden="1"/>
    </xf>
    <xf numFmtId="0" fontId="23" fillId="7" borderId="6" xfId="0" applyFont="1" applyFill="1" applyBorder="1" applyAlignment="1" applyProtection="1">
      <alignment horizontal="center" vertical="center" wrapText="1"/>
      <protection hidden="1"/>
    </xf>
    <xf numFmtId="0" fontId="23" fillId="7" borderId="7" xfId="0" applyFont="1" applyFill="1" applyBorder="1" applyAlignment="1" applyProtection="1">
      <alignment horizontal="center" vertical="center" wrapText="1"/>
      <protection hidden="1"/>
    </xf>
    <xf numFmtId="0" fontId="23" fillId="7" borderId="9" xfId="0" applyFont="1" applyFill="1" applyBorder="1" applyAlignment="1" applyProtection="1">
      <alignment horizontal="center" vertical="center" wrapText="1"/>
      <protection hidden="1"/>
    </xf>
    <xf numFmtId="0" fontId="23" fillId="7" borderId="0" xfId="0" applyFont="1" applyFill="1" applyBorder="1" applyAlignment="1" applyProtection="1">
      <alignment horizontal="center" vertical="center" wrapText="1"/>
      <protection hidden="1"/>
    </xf>
    <xf numFmtId="0" fontId="23" fillId="7" borderId="10" xfId="0" applyFont="1" applyFill="1" applyBorder="1" applyAlignment="1" applyProtection="1">
      <alignment horizontal="center" vertical="center" wrapText="1"/>
      <protection hidden="1"/>
    </xf>
    <xf numFmtId="0" fontId="23" fillId="7" borderId="11" xfId="0" applyFont="1" applyFill="1" applyBorder="1" applyAlignment="1" applyProtection="1">
      <alignment horizontal="center" vertical="center" wrapText="1"/>
      <protection hidden="1"/>
    </xf>
    <xf numFmtId="0" fontId="23" fillId="7" borderId="4" xfId="0" applyFont="1" applyFill="1" applyBorder="1" applyAlignment="1" applyProtection="1">
      <alignment horizontal="center" vertical="center" wrapText="1"/>
      <protection hidden="1"/>
    </xf>
    <xf numFmtId="0" fontId="23" fillId="7" borderId="12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6" fillId="7" borderId="1" xfId="0" applyFont="1" applyFill="1" applyBorder="1" applyAlignment="1" applyProtection="1">
      <alignment horizontal="left" vertical="center" wrapText="1"/>
      <protection locked="0"/>
    </xf>
    <xf numFmtId="0" fontId="26" fillId="7" borderId="3" xfId="0" applyFont="1" applyFill="1" applyBorder="1" applyAlignment="1" applyProtection="1">
      <alignment horizontal="left" vertical="center" wrapText="1"/>
      <protection locked="0"/>
    </xf>
    <xf numFmtId="0" fontId="26" fillId="7" borderId="2" xfId="0" applyFont="1" applyFill="1" applyBorder="1" applyAlignment="1" applyProtection="1">
      <alignment horizontal="left" vertical="center" wrapText="1"/>
      <protection locked="0"/>
    </xf>
    <xf numFmtId="0" fontId="32" fillId="0" borderId="33" xfId="0" applyFont="1" applyFill="1" applyBorder="1" applyAlignment="1" applyProtection="1">
      <alignment horizontal="left" vertical="center"/>
      <protection hidden="1"/>
    </xf>
    <xf numFmtId="0" fontId="32" fillId="0" borderId="5" xfId="0" applyFont="1" applyFill="1" applyBorder="1" applyAlignment="1" applyProtection="1">
      <alignment horizontal="left" vertical="center"/>
      <protection hidden="1"/>
    </xf>
    <xf numFmtId="10" fontId="10" fillId="7" borderId="5" xfId="0" applyNumberFormat="1" applyFont="1" applyFill="1" applyBorder="1" applyAlignment="1" applyProtection="1">
      <alignment horizontal="center" vertical="center"/>
    </xf>
    <xf numFmtId="164" fontId="19" fillId="0" borderId="5" xfId="0" applyNumberFormat="1" applyFont="1" applyFill="1" applyBorder="1" applyAlignment="1" applyProtection="1">
      <alignment horizontal="center" vertical="center"/>
    </xf>
    <xf numFmtId="164" fontId="19" fillId="4" borderId="5" xfId="0" applyNumberFormat="1" applyFont="1" applyFill="1" applyBorder="1" applyAlignment="1" applyProtection="1">
      <alignment horizontal="center" vertical="center"/>
    </xf>
    <xf numFmtId="0" fontId="19" fillId="7" borderId="28" xfId="0" applyFont="1" applyFill="1" applyBorder="1" applyAlignment="1" applyProtection="1">
      <alignment horizontal="center" vertical="center" wrapText="1"/>
      <protection hidden="1"/>
    </xf>
    <xf numFmtId="0" fontId="19" fillId="7" borderId="14" xfId="0" applyFont="1" applyFill="1" applyBorder="1" applyAlignment="1" applyProtection="1">
      <alignment horizontal="center" vertical="center" wrapText="1"/>
      <protection hidden="1"/>
    </xf>
    <xf numFmtId="0" fontId="19" fillId="7" borderId="29" xfId="0" applyFont="1" applyFill="1" applyBorder="1" applyAlignment="1" applyProtection="1">
      <alignment horizontal="center" vertical="center" wrapText="1"/>
      <protection hidden="1"/>
    </xf>
    <xf numFmtId="164" fontId="19" fillId="7" borderId="5" xfId="0" applyNumberFormat="1" applyFont="1" applyFill="1" applyBorder="1" applyAlignment="1" applyProtection="1">
      <alignment horizontal="center" vertical="center"/>
    </xf>
    <xf numFmtId="0" fontId="25" fillId="8" borderId="2" xfId="0" applyFont="1" applyFill="1" applyBorder="1" applyAlignment="1" applyProtection="1">
      <alignment horizontal="center" vertical="center"/>
      <protection locked="0"/>
    </xf>
    <xf numFmtId="0" fontId="25" fillId="8" borderId="3" xfId="0" applyFont="1" applyFill="1" applyBorder="1" applyAlignment="1" applyProtection="1">
      <alignment horizontal="center" vertical="center"/>
      <protection locked="0"/>
    </xf>
    <xf numFmtId="0" fontId="25" fillId="8" borderId="1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 wrapText="1"/>
      <protection hidden="1"/>
    </xf>
    <xf numFmtId="0" fontId="19" fillId="7" borderId="2" xfId="0" applyFont="1" applyFill="1" applyBorder="1" applyAlignment="1" applyProtection="1">
      <alignment horizontal="center" vertical="center"/>
      <protection hidden="1"/>
    </xf>
    <xf numFmtId="0" fontId="19" fillId="7" borderId="3" xfId="0" applyFont="1" applyFill="1" applyBorder="1" applyAlignment="1" applyProtection="1">
      <alignment horizontal="center" vertical="center"/>
      <protection hidden="1"/>
    </xf>
    <xf numFmtId="0" fontId="19" fillId="7" borderId="1" xfId="0" applyFont="1" applyFill="1" applyBorder="1" applyAlignment="1" applyProtection="1">
      <alignment horizontal="center" vertical="center"/>
      <protection hidden="1"/>
    </xf>
    <xf numFmtId="0" fontId="30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30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3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164" fontId="30" fillId="0" borderId="5" xfId="0" applyNumberFormat="1" applyFont="1" applyFill="1" applyBorder="1" applyAlignment="1" applyProtection="1">
      <alignment horizontal="center" vertical="center" wrapText="1"/>
    </xf>
    <xf numFmtId="0" fontId="31" fillId="10" borderId="40" xfId="0" applyFont="1" applyFill="1" applyBorder="1" applyAlignment="1" applyProtection="1">
      <alignment horizontal="center" vertical="center"/>
      <protection hidden="1"/>
    </xf>
    <xf numFmtId="0" fontId="31" fillId="10" borderId="4" xfId="0" applyFont="1" applyFill="1" applyBorder="1" applyAlignment="1" applyProtection="1">
      <alignment horizontal="center" vertical="center"/>
      <protection hidden="1"/>
    </xf>
    <xf numFmtId="0" fontId="31" fillId="10" borderId="41" xfId="0" applyFont="1" applyFill="1" applyBorder="1" applyAlignment="1" applyProtection="1">
      <alignment horizontal="center" vertical="center"/>
      <protection hidden="1"/>
    </xf>
    <xf numFmtId="164" fontId="29" fillId="10" borderId="40" xfId="0" applyNumberFormat="1" applyFont="1" applyFill="1" applyBorder="1" applyAlignment="1" applyProtection="1">
      <alignment horizontal="center" vertical="center" wrapText="1"/>
      <protection hidden="1"/>
    </xf>
    <xf numFmtId="164" fontId="29" fillId="10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10" borderId="41" xfId="0" applyNumberFormat="1" applyFont="1" applyFill="1" applyBorder="1" applyAlignment="1" applyProtection="1">
      <alignment horizontal="center" vertical="center" wrapText="1"/>
      <protection hidden="1"/>
    </xf>
    <xf numFmtId="0" fontId="31" fillId="10" borderId="23" xfId="0" applyFont="1" applyFill="1" applyBorder="1" applyAlignment="1" applyProtection="1">
      <alignment horizontal="center" vertical="center"/>
      <protection hidden="1"/>
    </xf>
    <xf numFmtId="0" fontId="31" fillId="10" borderId="0" xfId="0" applyFont="1" applyFill="1" applyBorder="1" applyAlignment="1" applyProtection="1">
      <alignment horizontal="center" vertical="center"/>
      <protection hidden="1"/>
    </xf>
    <xf numFmtId="0" fontId="31" fillId="10" borderId="24" xfId="0" applyFont="1" applyFill="1" applyBorder="1" applyAlignment="1" applyProtection="1">
      <alignment horizontal="center" vertical="center"/>
      <protection hidden="1"/>
    </xf>
    <xf numFmtId="164" fontId="29" fillId="10" borderId="23" xfId="0" applyNumberFormat="1" applyFont="1" applyFill="1" applyBorder="1" applyAlignment="1" applyProtection="1">
      <alignment horizontal="center" vertical="center" wrapText="1"/>
      <protection hidden="1"/>
    </xf>
    <xf numFmtId="164" fontId="29" fillId="10" borderId="0" xfId="0" applyNumberFormat="1" applyFont="1" applyFill="1" applyBorder="1" applyAlignment="1" applyProtection="1">
      <alignment horizontal="center" vertical="center" wrapText="1"/>
      <protection hidden="1"/>
    </xf>
    <xf numFmtId="164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0" fontId="31" fillId="10" borderId="42" xfId="0" applyFont="1" applyFill="1" applyBorder="1" applyAlignment="1" applyProtection="1">
      <alignment horizontal="center" vertical="center"/>
      <protection hidden="1"/>
    </xf>
    <xf numFmtId="0" fontId="31" fillId="10" borderId="6" xfId="0" applyFont="1" applyFill="1" applyBorder="1" applyAlignment="1" applyProtection="1">
      <alignment horizontal="center" vertical="center"/>
      <protection hidden="1"/>
    </xf>
    <xf numFmtId="0" fontId="31" fillId="10" borderId="43" xfId="0" applyFont="1" applyFill="1" applyBorder="1" applyAlignment="1" applyProtection="1">
      <alignment horizontal="center" vertical="center"/>
      <protection hidden="1"/>
    </xf>
    <xf numFmtId="164" fontId="29" fillId="10" borderId="42" xfId="0" applyNumberFormat="1" applyFont="1" applyFill="1" applyBorder="1" applyAlignment="1" applyProtection="1">
      <alignment horizontal="center" vertical="center" wrapText="1"/>
      <protection hidden="1"/>
    </xf>
    <xf numFmtId="164" fontId="29" fillId="10" borderId="6" xfId="0" applyNumberFormat="1" applyFont="1" applyFill="1" applyBorder="1" applyAlignment="1" applyProtection="1">
      <alignment horizontal="center" vertical="center" wrapText="1"/>
      <protection hidden="1"/>
    </xf>
    <xf numFmtId="164" fontId="29" fillId="10" borderId="43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</xf>
    <xf numFmtId="164" fontId="13" fillId="0" borderId="45" xfId="0" applyNumberFormat="1" applyFont="1" applyFill="1" applyBorder="1" applyAlignment="1" applyProtection="1">
      <alignment horizontal="center" vertical="center"/>
    </xf>
    <xf numFmtId="164" fontId="13" fillId="7" borderId="44" xfId="0" applyNumberFormat="1" applyFont="1" applyFill="1" applyBorder="1" applyAlignment="1" applyProtection="1">
      <alignment horizontal="center" vertical="center"/>
      <protection hidden="1"/>
    </xf>
    <xf numFmtId="164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46" xfId="0" applyFont="1" applyFill="1" applyBorder="1" applyAlignment="1" applyProtection="1">
      <alignment horizontal="center" vertical="center" wrapText="1"/>
    </xf>
    <xf numFmtId="0" fontId="40" fillId="0" borderId="13" xfId="0" applyFont="1" applyBorder="1" applyAlignment="1" applyProtection="1">
      <alignment horizontal="center" vertical="center"/>
    </xf>
    <xf numFmtId="10" fontId="24" fillId="3" borderId="5" xfId="0" applyNumberFormat="1" applyFont="1" applyFill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 patternType="darkUp">
          <bgColor theme="0" tint="-0.24994659260841701"/>
        </patternFill>
      </fill>
    </dxf>
    <dxf>
      <fill>
        <patternFill patternType="darkUp">
          <bgColor theme="0" tint="-0.14993743705557422"/>
        </patternFill>
      </fill>
    </dxf>
    <dxf>
      <fill>
        <patternFill patternType="darkUp">
          <bgColor theme="0" tint="-0.24994659260841701"/>
        </patternFill>
      </fill>
    </dxf>
    <dxf>
      <fill>
        <patternFill patternType="darkUp">
          <bgColor theme="0" tint="-0.24994659260841701"/>
        </patternFill>
      </fill>
    </dxf>
    <dxf>
      <fill>
        <patternFill patternType="darkUp">
          <bgColor theme="0" tint="-0.14993743705557422"/>
        </patternFill>
      </fill>
    </dxf>
    <dxf>
      <fill>
        <patternFill patternType="darkUp">
          <bgColor theme="0" tint="-0.24994659260841701"/>
        </patternFill>
      </fill>
    </dxf>
    <dxf>
      <fill>
        <patternFill patternType="darkUp">
          <bgColor theme="0" tint="-0.24994659260841701"/>
        </patternFill>
      </fill>
    </dxf>
    <dxf>
      <fill>
        <patternFill patternType="darkUp">
          <bgColor theme="0" tint="-0.14993743705557422"/>
        </patternFill>
      </fill>
    </dxf>
  </dxfs>
  <tableStyles count="0" defaultTableStyle="TableStyleMedium2" defaultPivotStyle="PivotStyleLight16"/>
  <colors>
    <mruColors>
      <color rgb="FFDCDDDE"/>
      <color rgb="FF005CB9"/>
      <color rgb="FF41642F"/>
      <color rgb="FFFFFF99"/>
      <color rgb="FFB7D433"/>
      <color rgb="FF799900"/>
      <color rgb="FFCCFFCC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80923</xdr:colOff>
      <xdr:row>0</xdr:row>
      <xdr:rowOff>85860</xdr:rowOff>
    </xdr:from>
    <xdr:to>
      <xdr:col>2</xdr:col>
      <xdr:colOff>122702</xdr:colOff>
      <xdr:row>2</xdr:row>
      <xdr:rowOff>84525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22ACB1C-F7B7-4573-A275-7E3172538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6" y="85860"/>
          <a:ext cx="999722" cy="325236"/>
        </a:xfrm>
        <a:prstGeom prst="rect">
          <a:avLst/>
        </a:prstGeom>
      </xdr:spPr>
    </xdr:pic>
    <xdr:clientData/>
  </xdr:twoCellAnchor>
  <xdr:twoCellAnchor>
    <xdr:from>
      <xdr:col>3</xdr:col>
      <xdr:colOff>522515</xdr:colOff>
      <xdr:row>38</xdr:row>
      <xdr:rowOff>127907</xdr:rowOff>
    </xdr:from>
    <xdr:to>
      <xdr:col>3</xdr:col>
      <xdr:colOff>1023257</xdr:colOff>
      <xdr:row>38</xdr:row>
      <xdr:rowOff>127908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BE67908F-BDC6-4F0A-B022-4C410FBF2329}"/>
            </a:ext>
          </a:extLst>
        </xdr:cNvPr>
        <xdr:cNvCxnSpPr/>
      </xdr:nvCxnSpPr>
      <xdr:spPr>
        <a:xfrm flipV="1">
          <a:off x="3046640" y="8538482"/>
          <a:ext cx="500742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12</xdr:row>
      <xdr:rowOff>104775</xdr:rowOff>
    </xdr:from>
    <xdr:to>
      <xdr:col>11</xdr:col>
      <xdr:colOff>1000125</xdr:colOff>
      <xdr:row>12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ECE40B9B-B3B9-40A7-B77A-4AB033C831B4}"/>
            </a:ext>
          </a:extLst>
        </xdr:cNvPr>
        <xdr:cNvCxnSpPr/>
      </xdr:nvCxnSpPr>
      <xdr:spPr>
        <a:xfrm>
          <a:off x="11839575" y="3105150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12</xdr:row>
      <xdr:rowOff>114300</xdr:rowOff>
    </xdr:from>
    <xdr:to>
      <xdr:col>5</xdr:col>
      <xdr:colOff>933450</xdr:colOff>
      <xdr:row>12</xdr:row>
      <xdr:rowOff>114300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7CF8AB25-2C5B-41A5-A25C-A9E1E68EFF79}"/>
            </a:ext>
          </a:extLst>
        </xdr:cNvPr>
        <xdr:cNvCxnSpPr/>
      </xdr:nvCxnSpPr>
      <xdr:spPr>
        <a:xfrm>
          <a:off x="5257800" y="3114675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918485</xdr:colOff>
      <xdr:row>0</xdr:row>
      <xdr:rowOff>48080</xdr:rowOff>
    </xdr:from>
    <xdr:ext cx="1138916" cy="375819"/>
    <xdr:pic>
      <xdr:nvPicPr>
        <xdr:cNvPr id="2" name="Picture 1">
          <a:extLst>
            <a:ext uri="{FF2B5EF4-FFF2-40B4-BE49-F238E27FC236}">
              <a16:creationId xmlns:a16="http://schemas.microsoft.com/office/drawing/2014/main" id="{12F8973D-466C-4535-8E76-4F499B345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85" y="48080"/>
          <a:ext cx="1138916" cy="375819"/>
        </a:xfrm>
        <a:prstGeom prst="rect">
          <a:avLst/>
        </a:prstGeom>
      </xdr:spPr>
    </xdr:pic>
    <xdr:clientData/>
  </xdr:oneCellAnchor>
  <xdr:twoCellAnchor>
    <xdr:from>
      <xdr:col>5</xdr:col>
      <xdr:colOff>402773</xdr:colOff>
      <xdr:row>31</xdr:row>
      <xdr:rowOff>119744</xdr:rowOff>
    </xdr:from>
    <xdr:to>
      <xdr:col>5</xdr:col>
      <xdr:colOff>859972</xdr:colOff>
      <xdr:row>31</xdr:row>
      <xdr:rowOff>119745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B4E3E63-7013-42B7-95E7-6D999D6134A4}"/>
            </a:ext>
          </a:extLst>
        </xdr:cNvPr>
        <xdr:cNvCxnSpPr/>
      </xdr:nvCxnSpPr>
      <xdr:spPr>
        <a:xfrm>
          <a:off x="5508173" y="5789024"/>
          <a:ext cx="45719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391886</xdr:colOff>
      <xdr:row>21</xdr:row>
      <xdr:rowOff>141514</xdr:rowOff>
    </xdr:from>
    <xdr:to>
      <xdr:col>10</xdr:col>
      <xdr:colOff>849087</xdr:colOff>
      <xdr:row>21</xdr:row>
      <xdr:rowOff>141516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FACD94C-8D42-4D78-976A-E353D13673D4}"/>
            </a:ext>
          </a:extLst>
        </xdr:cNvPr>
        <xdr:cNvCxnSpPr/>
      </xdr:nvCxnSpPr>
      <xdr:spPr>
        <a:xfrm>
          <a:off x="9581606" y="3981994"/>
          <a:ext cx="1478281" cy="2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489857</xdr:colOff>
      <xdr:row>5</xdr:row>
      <xdr:rowOff>195943</xdr:rowOff>
    </xdr:from>
    <xdr:to>
      <xdr:col>8</xdr:col>
      <xdr:colOff>968829</xdr:colOff>
      <xdr:row>5</xdr:row>
      <xdr:rowOff>195944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696466A-22AD-47A5-BB6B-844A8E1674C3}"/>
            </a:ext>
          </a:extLst>
        </xdr:cNvPr>
        <xdr:cNvCxnSpPr/>
      </xdr:nvCxnSpPr>
      <xdr:spPr>
        <a:xfrm>
          <a:off x="8658497" y="1095103"/>
          <a:ext cx="478972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638628</xdr:colOff>
      <xdr:row>31</xdr:row>
      <xdr:rowOff>121558</xdr:rowOff>
    </xdr:from>
    <xdr:to>
      <xdr:col>13</xdr:col>
      <xdr:colOff>1000578</xdr:colOff>
      <xdr:row>31</xdr:row>
      <xdr:rowOff>121558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78A4066-3492-4E00-8FDA-381A03457F26}"/>
            </a:ext>
          </a:extLst>
        </xdr:cNvPr>
        <xdr:cNvCxnSpPr/>
      </xdr:nvCxnSpPr>
      <xdr:spPr>
        <a:xfrm>
          <a:off x="13912668" y="5790838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489857</xdr:colOff>
      <xdr:row>6</xdr:row>
      <xdr:rowOff>185057</xdr:rowOff>
    </xdr:from>
    <xdr:to>
      <xdr:col>8</xdr:col>
      <xdr:colOff>968829</xdr:colOff>
      <xdr:row>6</xdr:row>
      <xdr:rowOff>185057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4CC75424-8C83-408D-83A6-3B210697A6D8}"/>
            </a:ext>
          </a:extLst>
        </xdr:cNvPr>
        <xdr:cNvCxnSpPr/>
      </xdr:nvCxnSpPr>
      <xdr:spPr>
        <a:xfrm>
          <a:off x="8658497" y="1282337"/>
          <a:ext cx="478972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ephavenmortgage.com/wp-content/uploads/2017/10/Disclosures-and-Licenses-002.pdf" TargetMode="External"/><Relationship Id="rId1" Type="http://schemas.openxmlformats.org/officeDocument/2006/relationships/hyperlink" Target="https://deephavenmortgage.com/wp-content/uploads/2017/10/Disclosures-and-Licenses-00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ephavenmortgage.com/wp-content/uploads/2017/10/Disclosures-and-Licenses-002.pdf" TargetMode="External"/><Relationship Id="rId1" Type="http://schemas.openxmlformats.org/officeDocument/2006/relationships/hyperlink" Target="http://nmlsconsumeraccess.org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8"/>
  <sheetViews>
    <sheetView showGridLines="0" tabSelected="1" zoomScale="70" zoomScaleNormal="70" workbookViewId="0">
      <selection activeCell="E39" sqref="E39"/>
    </sheetView>
  </sheetViews>
  <sheetFormatPr defaultColWidth="14.88671875" defaultRowHeight="13.8" x14ac:dyDescent="0.3"/>
  <cols>
    <col min="1" max="1" width="14.109375" style="9" customWidth="1"/>
    <col min="2" max="2" width="13.88671875" style="9" customWidth="1"/>
    <col min="3" max="3" width="8.77734375" style="9" customWidth="1"/>
    <col min="4" max="4" width="15.6640625" style="9" customWidth="1"/>
    <col min="5" max="13" width="15.77734375" style="9" customWidth="1"/>
    <col min="14" max="14" width="21.21875" style="9" customWidth="1"/>
    <col min="15" max="16384" width="14.88671875" style="9"/>
  </cols>
  <sheetData>
    <row r="1" spans="1:14" ht="13.2" customHeight="1" x14ac:dyDescent="0.3">
      <c r="A1" s="103" t="s">
        <v>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14" ht="13.2" customHeigh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ht="13.2" customHeight="1" thickBot="1" x14ac:dyDescent="0.3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8.600000000000001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8.05" customHeight="1" x14ac:dyDescent="0.3">
      <c r="C5" s="124" t="s">
        <v>9</v>
      </c>
      <c r="D5" s="124"/>
      <c r="E5" s="124"/>
      <c r="F5" s="124"/>
      <c r="G5" s="124"/>
      <c r="H5" s="124"/>
      <c r="I5" s="124"/>
      <c r="J5" s="124"/>
      <c r="K5" s="127"/>
      <c r="L5" s="128"/>
      <c r="M5" s="129"/>
    </row>
    <row r="6" spans="1:14" ht="28.05" customHeight="1" thickBot="1" x14ac:dyDescent="0.35">
      <c r="C6" s="125" t="s">
        <v>10</v>
      </c>
      <c r="D6" s="125"/>
      <c r="E6" s="125"/>
      <c r="F6" s="125"/>
      <c r="G6" s="125"/>
      <c r="H6" s="125"/>
      <c r="I6" s="125"/>
      <c r="J6" s="125"/>
      <c r="K6" s="120">
        <f>J39</f>
        <v>0</v>
      </c>
      <c r="L6" s="120"/>
      <c r="M6" s="120"/>
    </row>
    <row r="7" spans="1:14" ht="28.05" customHeight="1" thickTop="1" thickBot="1" x14ac:dyDescent="0.35">
      <c r="C7" s="126" t="s">
        <v>11</v>
      </c>
      <c r="D7" s="126"/>
      <c r="E7" s="126"/>
      <c r="F7" s="126"/>
      <c r="G7" s="126"/>
      <c r="H7" s="126"/>
      <c r="I7" s="126"/>
      <c r="J7" s="126"/>
      <c r="K7" s="121">
        <f>IFERROR(MIN(K5:K6),0)</f>
        <v>0</v>
      </c>
      <c r="L7" s="122"/>
      <c r="M7" s="123"/>
      <c r="N7" s="79"/>
    </row>
    <row r="8" spans="1:14" ht="19.2" customHeight="1" thickTop="1" x14ac:dyDescent="0.3">
      <c r="A8" s="37"/>
      <c r="B8" s="37"/>
      <c r="C8" s="37"/>
      <c r="D8" s="37"/>
      <c r="E8" s="37"/>
      <c r="F8" s="37"/>
      <c r="G8" s="37"/>
      <c r="H8" s="38"/>
      <c r="I8" s="38"/>
      <c r="J8" s="38"/>
      <c r="K8" s="38"/>
      <c r="L8" s="31"/>
    </row>
    <row r="9" spans="1:14" ht="18" customHeight="1" x14ac:dyDescent="0.3">
      <c r="A9" s="102"/>
      <c r="B9" s="102"/>
      <c r="C9" s="114" t="s">
        <v>29</v>
      </c>
      <c r="D9" s="115"/>
      <c r="E9" s="137"/>
      <c r="F9" s="137"/>
      <c r="G9" s="137"/>
      <c r="H9" s="137"/>
      <c r="I9" s="137"/>
      <c r="J9" s="137"/>
      <c r="K9" s="114" t="s">
        <v>37</v>
      </c>
      <c r="L9" s="115"/>
      <c r="M9" s="134">
        <f>SUM(C15:C38)</f>
        <v>0</v>
      </c>
    </row>
    <row r="10" spans="1:14" ht="18" customHeight="1" x14ac:dyDescent="0.3">
      <c r="A10" s="39"/>
      <c r="B10" s="39"/>
      <c r="C10" s="116"/>
      <c r="D10" s="117"/>
      <c r="E10" s="137"/>
      <c r="F10" s="137"/>
      <c r="G10" s="137"/>
      <c r="H10" s="137"/>
      <c r="I10" s="137"/>
      <c r="J10" s="137"/>
      <c r="K10" s="116"/>
      <c r="L10" s="117"/>
      <c r="M10" s="135"/>
    </row>
    <row r="11" spans="1:14" ht="18" customHeight="1" x14ac:dyDescent="0.3">
      <c r="A11" s="39"/>
      <c r="B11" s="39"/>
      <c r="C11" s="118"/>
      <c r="D11" s="119"/>
      <c r="E11" s="138"/>
      <c r="F11" s="139"/>
      <c r="G11" s="139"/>
      <c r="H11" s="139"/>
      <c r="I11" s="139"/>
      <c r="J11" s="140"/>
      <c r="K11" s="118"/>
      <c r="L11" s="119"/>
      <c r="M11" s="136"/>
    </row>
    <row r="12" spans="1:14" ht="20.399999999999999" customHeight="1" x14ac:dyDescent="0.3"/>
    <row r="13" spans="1:14" s="24" customFormat="1" ht="16.95" customHeight="1" x14ac:dyDescent="0.3">
      <c r="A13" s="99" t="s">
        <v>1</v>
      </c>
      <c r="B13" s="99"/>
      <c r="C13" s="99"/>
      <c r="D13" s="99"/>
      <c r="E13" s="100" t="s">
        <v>5</v>
      </c>
      <c r="F13" s="101"/>
      <c r="G13" s="132"/>
      <c r="H13" s="132"/>
      <c r="I13" s="132"/>
      <c r="J13" s="132"/>
      <c r="K13" s="100" t="s">
        <v>6</v>
      </c>
      <c r="L13" s="101"/>
      <c r="M13" s="130"/>
      <c r="N13" s="131"/>
    </row>
    <row r="14" spans="1:14" s="25" customFormat="1" ht="31.95" customHeight="1" x14ac:dyDescent="0.3">
      <c r="A14" s="76" t="s">
        <v>0</v>
      </c>
      <c r="B14" s="76" t="s">
        <v>2</v>
      </c>
      <c r="C14" s="76" t="s">
        <v>36</v>
      </c>
      <c r="D14" s="76" t="s">
        <v>43</v>
      </c>
      <c r="E14" s="133" t="s">
        <v>41</v>
      </c>
      <c r="F14" s="133"/>
      <c r="G14" s="133"/>
      <c r="H14" s="133"/>
      <c r="I14" s="133"/>
      <c r="J14" s="133"/>
      <c r="K14" s="133"/>
      <c r="L14" s="133"/>
      <c r="M14" s="133"/>
      <c r="N14" s="34" t="s">
        <v>8</v>
      </c>
    </row>
    <row r="15" spans="1:14" ht="16.05" customHeight="1" x14ac:dyDescent="0.3">
      <c r="A15" s="26">
        <v>1</v>
      </c>
      <c r="B15" s="70"/>
      <c r="C15" s="77"/>
      <c r="D15" s="71"/>
      <c r="E15" s="47"/>
      <c r="F15" s="49"/>
      <c r="G15" s="49"/>
      <c r="H15" s="49"/>
      <c r="I15" s="49"/>
      <c r="J15" s="49"/>
      <c r="K15" s="49"/>
      <c r="L15" s="49"/>
      <c r="M15" s="49"/>
      <c r="N15" s="90">
        <f t="shared" ref="N15:N38" si="0">D15-E15-F15-G15-H15-I15-J15-K15-L15-M15</f>
        <v>0</v>
      </c>
    </row>
    <row r="16" spans="1:14" ht="16.05" customHeight="1" x14ac:dyDescent="0.3">
      <c r="A16" s="27">
        <v>2</v>
      </c>
      <c r="B16" s="72"/>
      <c r="C16" s="78"/>
      <c r="D16" s="73"/>
      <c r="E16" s="52"/>
      <c r="F16" s="54"/>
      <c r="G16" s="54"/>
      <c r="H16" s="54"/>
      <c r="I16" s="54"/>
      <c r="J16" s="54"/>
      <c r="K16" s="54"/>
      <c r="L16" s="54"/>
      <c r="M16" s="54"/>
      <c r="N16" s="91">
        <f t="shared" si="0"/>
        <v>0</v>
      </c>
    </row>
    <row r="17" spans="1:14" ht="16.05" customHeight="1" x14ac:dyDescent="0.3">
      <c r="A17" s="26">
        <v>3</v>
      </c>
      <c r="B17" s="70"/>
      <c r="C17" s="77"/>
      <c r="D17" s="71"/>
      <c r="E17" s="47"/>
      <c r="F17" s="49"/>
      <c r="G17" s="49"/>
      <c r="H17" s="49"/>
      <c r="I17" s="49"/>
      <c r="J17" s="49"/>
      <c r="K17" s="49"/>
      <c r="L17" s="49"/>
      <c r="M17" s="49"/>
      <c r="N17" s="90">
        <f t="shared" si="0"/>
        <v>0</v>
      </c>
    </row>
    <row r="18" spans="1:14" ht="16.05" customHeight="1" x14ac:dyDescent="0.3">
      <c r="A18" s="27">
        <v>4</v>
      </c>
      <c r="B18" s="72"/>
      <c r="C18" s="78"/>
      <c r="D18" s="74"/>
      <c r="E18" s="52"/>
      <c r="F18" s="54"/>
      <c r="G18" s="54"/>
      <c r="H18" s="54"/>
      <c r="I18" s="54"/>
      <c r="J18" s="54"/>
      <c r="K18" s="54"/>
      <c r="L18" s="54"/>
      <c r="M18" s="54"/>
      <c r="N18" s="91">
        <f t="shared" si="0"/>
        <v>0</v>
      </c>
    </row>
    <row r="19" spans="1:14" ht="16.05" customHeight="1" x14ac:dyDescent="0.3">
      <c r="A19" s="26">
        <v>5</v>
      </c>
      <c r="B19" s="70"/>
      <c r="C19" s="77"/>
      <c r="D19" s="71"/>
      <c r="E19" s="47"/>
      <c r="F19" s="49"/>
      <c r="G19" s="49"/>
      <c r="H19" s="49"/>
      <c r="I19" s="49"/>
      <c r="J19" s="49"/>
      <c r="K19" s="49"/>
      <c r="L19" s="49"/>
      <c r="M19" s="49"/>
      <c r="N19" s="90">
        <f t="shared" si="0"/>
        <v>0</v>
      </c>
    </row>
    <row r="20" spans="1:14" ht="16.05" customHeight="1" x14ac:dyDescent="0.3">
      <c r="A20" s="27">
        <v>6</v>
      </c>
      <c r="B20" s="72"/>
      <c r="C20" s="78"/>
      <c r="D20" s="74"/>
      <c r="E20" s="52"/>
      <c r="F20" s="54"/>
      <c r="G20" s="54"/>
      <c r="H20" s="54"/>
      <c r="I20" s="54"/>
      <c r="J20" s="54"/>
      <c r="K20" s="54"/>
      <c r="L20" s="54"/>
      <c r="M20" s="54"/>
      <c r="N20" s="91">
        <f t="shared" si="0"/>
        <v>0</v>
      </c>
    </row>
    <row r="21" spans="1:14" ht="16.05" customHeight="1" x14ac:dyDescent="0.3">
      <c r="A21" s="26">
        <v>7</v>
      </c>
      <c r="B21" s="70"/>
      <c r="C21" s="77"/>
      <c r="D21" s="71"/>
      <c r="E21" s="47"/>
      <c r="F21" s="49"/>
      <c r="G21" s="49"/>
      <c r="H21" s="49"/>
      <c r="I21" s="49"/>
      <c r="J21" s="49"/>
      <c r="K21" s="49"/>
      <c r="L21" s="49"/>
      <c r="M21" s="49"/>
      <c r="N21" s="90">
        <f t="shared" si="0"/>
        <v>0</v>
      </c>
    </row>
    <row r="22" spans="1:14" ht="16.05" customHeight="1" x14ac:dyDescent="0.3">
      <c r="A22" s="27">
        <v>8</v>
      </c>
      <c r="B22" s="72"/>
      <c r="C22" s="78"/>
      <c r="D22" s="73"/>
      <c r="E22" s="52"/>
      <c r="F22" s="54"/>
      <c r="G22" s="54"/>
      <c r="H22" s="54"/>
      <c r="I22" s="54"/>
      <c r="J22" s="54"/>
      <c r="K22" s="54"/>
      <c r="L22" s="54"/>
      <c r="M22" s="54"/>
      <c r="N22" s="91">
        <f t="shared" si="0"/>
        <v>0</v>
      </c>
    </row>
    <row r="23" spans="1:14" ht="16.05" customHeight="1" x14ac:dyDescent="0.3">
      <c r="A23" s="26">
        <v>9</v>
      </c>
      <c r="B23" s="70"/>
      <c r="C23" s="77"/>
      <c r="D23" s="71"/>
      <c r="E23" s="47"/>
      <c r="F23" s="49"/>
      <c r="G23" s="49"/>
      <c r="H23" s="49"/>
      <c r="I23" s="49"/>
      <c r="J23" s="49"/>
      <c r="K23" s="49"/>
      <c r="L23" s="49"/>
      <c r="M23" s="49"/>
      <c r="N23" s="90">
        <f t="shared" si="0"/>
        <v>0</v>
      </c>
    </row>
    <row r="24" spans="1:14" ht="16.05" customHeight="1" x14ac:dyDescent="0.3">
      <c r="A24" s="27">
        <v>10</v>
      </c>
      <c r="B24" s="72"/>
      <c r="C24" s="78"/>
      <c r="D24" s="74"/>
      <c r="E24" s="52"/>
      <c r="F24" s="54"/>
      <c r="G24" s="54"/>
      <c r="H24" s="54"/>
      <c r="I24" s="54"/>
      <c r="J24" s="54"/>
      <c r="K24" s="54"/>
      <c r="L24" s="54"/>
      <c r="M24" s="54"/>
      <c r="N24" s="91">
        <f t="shared" si="0"/>
        <v>0</v>
      </c>
    </row>
    <row r="25" spans="1:14" ht="16.05" customHeight="1" x14ac:dyDescent="0.3">
      <c r="A25" s="26">
        <v>11</v>
      </c>
      <c r="B25" s="70"/>
      <c r="C25" s="77"/>
      <c r="D25" s="71"/>
      <c r="E25" s="47"/>
      <c r="F25" s="49"/>
      <c r="G25" s="49"/>
      <c r="H25" s="49"/>
      <c r="I25" s="49"/>
      <c r="J25" s="49"/>
      <c r="K25" s="49"/>
      <c r="L25" s="49"/>
      <c r="M25" s="49"/>
      <c r="N25" s="90">
        <f t="shared" si="0"/>
        <v>0</v>
      </c>
    </row>
    <row r="26" spans="1:14" ht="16.05" customHeight="1" x14ac:dyDescent="0.3">
      <c r="A26" s="27">
        <v>12</v>
      </c>
      <c r="B26" s="72"/>
      <c r="C26" s="78"/>
      <c r="D26" s="74"/>
      <c r="E26" s="52"/>
      <c r="F26" s="54"/>
      <c r="G26" s="54"/>
      <c r="H26" s="54"/>
      <c r="I26" s="54"/>
      <c r="J26" s="54"/>
      <c r="K26" s="54"/>
      <c r="L26" s="54"/>
      <c r="M26" s="54"/>
      <c r="N26" s="91">
        <f t="shared" si="0"/>
        <v>0</v>
      </c>
    </row>
    <row r="27" spans="1:14" ht="16.05" customHeight="1" x14ac:dyDescent="0.3">
      <c r="A27" s="26">
        <v>13</v>
      </c>
      <c r="B27" s="70"/>
      <c r="C27" s="77"/>
      <c r="D27" s="71"/>
      <c r="E27" s="47"/>
      <c r="F27" s="49"/>
      <c r="G27" s="49"/>
      <c r="H27" s="49"/>
      <c r="I27" s="49"/>
      <c r="J27" s="49"/>
      <c r="K27" s="49"/>
      <c r="L27" s="49"/>
      <c r="M27" s="49"/>
      <c r="N27" s="90">
        <f t="shared" si="0"/>
        <v>0</v>
      </c>
    </row>
    <row r="28" spans="1:14" ht="16.05" customHeight="1" x14ac:dyDescent="0.3">
      <c r="A28" s="27">
        <v>14</v>
      </c>
      <c r="B28" s="72"/>
      <c r="C28" s="78"/>
      <c r="D28" s="73"/>
      <c r="E28" s="52"/>
      <c r="F28" s="54"/>
      <c r="G28" s="54"/>
      <c r="H28" s="54"/>
      <c r="I28" s="54"/>
      <c r="J28" s="54"/>
      <c r="K28" s="54"/>
      <c r="L28" s="54"/>
      <c r="M28" s="54"/>
      <c r="N28" s="91">
        <f t="shared" si="0"/>
        <v>0</v>
      </c>
    </row>
    <row r="29" spans="1:14" ht="16.05" customHeight="1" x14ac:dyDescent="0.3">
      <c r="A29" s="26">
        <v>15</v>
      </c>
      <c r="B29" s="70"/>
      <c r="C29" s="77"/>
      <c r="D29" s="71"/>
      <c r="E29" s="47"/>
      <c r="F29" s="49"/>
      <c r="G29" s="49"/>
      <c r="H29" s="49"/>
      <c r="I29" s="49"/>
      <c r="J29" s="49"/>
      <c r="K29" s="49"/>
      <c r="L29" s="49"/>
      <c r="M29" s="49"/>
      <c r="N29" s="90">
        <f t="shared" si="0"/>
        <v>0</v>
      </c>
    </row>
    <row r="30" spans="1:14" ht="16.05" customHeight="1" x14ac:dyDescent="0.3">
      <c r="A30" s="27">
        <v>16</v>
      </c>
      <c r="B30" s="72"/>
      <c r="C30" s="78"/>
      <c r="D30" s="74"/>
      <c r="E30" s="52"/>
      <c r="F30" s="54"/>
      <c r="G30" s="54"/>
      <c r="H30" s="54"/>
      <c r="I30" s="54"/>
      <c r="J30" s="54"/>
      <c r="K30" s="54"/>
      <c r="L30" s="54"/>
      <c r="M30" s="54"/>
      <c r="N30" s="91">
        <f t="shared" si="0"/>
        <v>0</v>
      </c>
    </row>
    <row r="31" spans="1:14" ht="16.05" customHeight="1" x14ac:dyDescent="0.3">
      <c r="A31" s="26">
        <v>17</v>
      </c>
      <c r="B31" s="70"/>
      <c r="C31" s="77"/>
      <c r="D31" s="71"/>
      <c r="E31" s="47"/>
      <c r="F31" s="49"/>
      <c r="G31" s="49"/>
      <c r="H31" s="49"/>
      <c r="I31" s="49"/>
      <c r="J31" s="49"/>
      <c r="K31" s="49"/>
      <c r="L31" s="49"/>
      <c r="M31" s="49"/>
      <c r="N31" s="90">
        <f t="shared" si="0"/>
        <v>0</v>
      </c>
    </row>
    <row r="32" spans="1:14" ht="16.05" customHeight="1" x14ac:dyDescent="0.3">
      <c r="A32" s="27">
        <v>18</v>
      </c>
      <c r="B32" s="72"/>
      <c r="C32" s="78"/>
      <c r="D32" s="74"/>
      <c r="E32" s="52"/>
      <c r="F32" s="54"/>
      <c r="G32" s="54"/>
      <c r="H32" s="54"/>
      <c r="I32" s="54"/>
      <c r="J32" s="54"/>
      <c r="K32" s="54"/>
      <c r="L32" s="54"/>
      <c r="M32" s="54"/>
      <c r="N32" s="91">
        <f t="shared" si="0"/>
        <v>0</v>
      </c>
    </row>
    <row r="33" spans="1:14" ht="16.05" customHeight="1" x14ac:dyDescent="0.3">
      <c r="A33" s="26">
        <v>19</v>
      </c>
      <c r="B33" s="70"/>
      <c r="C33" s="77"/>
      <c r="D33" s="71"/>
      <c r="E33" s="47"/>
      <c r="F33" s="49"/>
      <c r="G33" s="49"/>
      <c r="H33" s="49"/>
      <c r="I33" s="49"/>
      <c r="J33" s="49"/>
      <c r="K33" s="49"/>
      <c r="L33" s="49"/>
      <c r="M33" s="49"/>
      <c r="N33" s="90">
        <f t="shared" si="0"/>
        <v>0</v>
      </c>
    </row>
    <row r="34" spans="1:14" ht="16.05" customHeight="1" x14ac:dyDescent="0.3">
      <c r="A34" s="27">
        <v>20</v>
      </c>
      <c r="B34" s="72"/>
      <c r="C34" s="78"/>
      <c r="D34" s="73"/>
      <c r="E34" s="52"/>
      <c r="F34" s="54"/>
      <c r="G34" s="54"/>
      <c r="H34" s="54"/>
      <c r="I34" s="54"/>
      <c r="J34" s="54"/>
      <c r="K34" s="54"/>
      <c r="L34" s="54"/>
      <c r="M34" s="54"/>
      <c r="N34" s="91">
        <f t="shared" si="0"/>
        <v>0</v>
      </c>
    </row>
    <row r="35" spans="1:14" ht="16.05" customHeight="1" x14ac:dyDescent="0.3">
      <c r="A35" s="26">
        <v>21</v>
      </c>
      <c r="B35" s="70"/>
      <c r="C35" s="77"/>
      <c r="D35" s="71"/>
      <c r="E35" s="47"/>
      <c r="F35" s="49"/>
      <c r="G35" s="49"/>
      <c r="H35" s="49"/>
      <c r="I35" s="49"/>
      <c r="J35" s="49"/>
      <c r="K35" s="49"/>
      <c r="L35" s="49"/>
      <c r="M35" s="49"/>
      <c r="N35" s="90">
        <f t="shared" si="0"/>
        <v>0</v>
      </c>
    </row>
    <row r="36" spans="1:14" ht="16.05" customHeight="1" x14ac:dyDescent="0.3">
      <c r="A36" s="27">
        <v>22</v>
      </c>
      <c r="B36" s="72"/>
      <c r="C36" s="78"/>
      <c r="D36" s="74"/>
      <c r="E36" s="52"/>
      <c r="F36" s="54"/>
      <c r="G36" s="54"/>
      <c r="H36" s="54"/>
      <c r="I36" s="54"/>
      <c r="J36" s="54"/>
      <c r="K36" s="54"/>
      <c r="L36" s="54"/>
      <c r="M36" s="54"/>
      <c r="N36" s="91">
        <f t="shared" si="0"/>
        <v>0</v>
      </c>
    </row>
    <row r="37" spans="1:14" ht="16.05" customHeight="1" x14ac:dyDescent="0.3">
      <c r="A37" s="26">
        <v>23</v>
      </c>
      <c r="B37" s="70"/>
      <c r="C37" s="77"/>
      <c r="D37" s="71"/>
      <c r="E37" s="47"/>
      <c r="F37" s="49"/>
      <c r="G37" s="49"/>
      <c r="H37" s="49"/>
      <c r="I37" s="49"/>
      <c r="J37" s="49"/>
      <c r="K37" s="49"/>
      <c r="L37" s="49"/>
      <c r="M37" s="49"/>
      <c r="N37" s="90">
        <f t="shared" si="0"/>
        <v>0</v>
      </c>
    </row>
    <row r="38" spans="1:14" ht="16.05" customHeight="1" x14ac:dyDescent="0.3">
      <c r="A38" s="27">
        <v>24</v>
      </c>
      <c r="B38" s="72"/>
      <c r="C38" s="78"/>
      <c r="D38" s="74"/>
      <c r="E38" s="75"/>
      <c r="F38" s="59"/>
      <c r="G38" s="59"/>
      <c r="H38" s="59"/>
      <c r="I38" s="59"/>
      <c r="J38" s="59"/>
      <c r="K38" s="59"/>
      <c r="L38" s="59"/>
      <c r="M38" s="59"/>
      <c r="N38" s="91">
        <f t="shared" si="0"/>
        <v>0</v>
      </c>
    </row>
    <row r="39" spans="1:14" s="28" customFormat="1" ht="19.95" customHeight="1" x14ac:dyDescent="0.3">
      <c r="A39" s="112" t="s">
        <v>42</v>
      </c>
      <c r="B39" s="112"/>
      <c r="C39" s="112"/>
      <c r="D39" s="112"/>
      <c r="E39" s="35"/>
      <c r="F39" s="112" t="s">
        <v>7</v>
      </c>
      <c r="G39" s="112"/>
      <c r="H39" s="112"/>
      <c r="I39" s="112"/>
      <c r="J39" s="113">
        <f>IFERROR((N39/E39),0)</f>
        <v>0</v>
      </c>
      <c r="K39" s="113"/>
      <c r="L39" s="112" t="s">
        <v>3</v>
      </c>
      <c r="M39" s="112"/>
      <c r="N39" s="8">
        <f>SUM(N15:N38)</f>
        <v>0</v>
      </c>
    </row>
    <row r="40" spans="1:14" s="31" customFormat="1" ht="3.6" customHeight="1" x14ac:dyDescent="0.3">
      <c r="A40" s="29"/>
      <c r="B40" s="29"/>
      <c r="C40" s="29"/>
      <c r="D40" s="29"/>
      <c r="E40" s="29">
        <f>E39</f>
        <v>0</v>
      </c>
      <c r="F40" s="29"/>
      <c r="G40" s="29"/>
      <c r="H40" s="29"/>
      <c r="I40" s="29"/>
      <c r="J40" s="29"/>
      <c r="K40" s="29"/>
      <c r="L40" s="29"/>
      <c r="M40" s="29"/>
      <c r="N40" s="29"/>
    </row>
    <row r="45" spans="1:14" ht="20.399999999999999" x14ac:dyDescent="0.35">
      <c r="A45" s="97" t="s">
        <v>47</v>
      </c>
      <c r="B45" s="97"/>
      <c r="C45" s="82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81" customFormat="1" ht="2.4" customHeight="1" x14ac:dyDescent="0.3">
      <c r="A46" s="86"/>
      <c r="B46" s="86"/>
      <c r="C46" s="87"/>
      <c r="D46" s="86"/>
      <c r="E46" s="86"/>
      <c r="F46" s="86"/>
      <c r="G46" s="86"/>
      <c r="H46" s="86"/>
      <c r="I46" s="86"/>
      <c r="J46" s="89"/>
      <c r="K46" s="89"/>
      <c r="L46" s="89"/>
      <c r="M46" s="89"/>
      <c r="N46" s="89"/>
    </row>
    <row r="47" spans="1:14" ht="13.8" customHeight="1" x14ac:dyDescent="0.3">
      <c r="A47" s="98" t="s">
        <v>48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3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x14ac:dyDescent="0.3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3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3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x14ac:dyDescent="0.3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x14ac:dyDescent="0.3">
      <c r="A56" s="98" t="s">
        <v>49</v>
      </c>
      <c r="B56" s="98"/>
      <c r="C56" s="98"/>
      <c r="D56" s="98"/>
      <c r="E56" s="98"/>
      <c r="F56" s="98"/>
      <c r="G56" s="98"/>
      <c r="H56" s="98"/>
      <c r="I56" s="98"/>
      <c r="J56" s="88"/>
      <c r="K56" s="88"/>
      <c r="L56" s="88"/>
      <c r="M56" s="88"/>
      <c r="N56" s="88"/>
    </row>
    <row r="57" spans="1:14" s="80" customFormat="1" ht="14.4" x14ac:dyDescent="0.3">
      <c r="A57" s="84" t="s">
        <v>44</v>
      </c>
      <c r="B57" s="96" t="s">
        <v>46</v>
      </c>
      <c r="C57" s="96"/>
      <c r="D57" s="96" t="s">
        <v>45</v>
      </c>
      <c r="E57" s="96"/>
      <c r="F57" s="85"/>
      <c r="G57" s="84"/>
      <c r="H57" s="84"/>
      <c r="I57" s="84"/>
      <c r="J57" s="84"/>
      <c r="K57" s="84"/>
      <c r="L57" s="84"/>
      <c r="M57" s="84"/>
      <c r="N57" s="84"/>
    </row>
    <row r="58" spans="1:14" x14ac:dyDescent="0.3">
      <c r="C58" s="32"/>
    </row>
  </sheetData>
  <sheetProtection algorithmName="SHA-512" hashValue="ENcUmyAv9YlMrpcpwS45hXcJacgMg43gGhIasgjwiuXe6e+a5nmFkUquBYIoynrxWLSz1/sOMIlm5pHC45RAIQ==" saltValue="hM5cS1WPR2GgYeZmxnIiOQ==" spinCount="100000" sheet="1" formatCells="0" selectLockedCells="1"/>
  <mergeCells count="29">
    <mergeCell ref="G13:J13"/>
    <mergeCell ref="E14:M14"/>
    <mergeCell ref="L39:M39"/>
    <mergeCell ref="M9:M11"/>
    <mergeCell ref="K9:L11"/>
    <mergeCell ref="E9:J9"/>
    <mergeCell ref="E10:J10"/>
    <mergeCell ref="E11:J11"/>
    <mergeCell ref="A13:D13"/>
    <mergeCell ref="E13:F13"/>
    <mergeCell ref="A9:B9"/>
    <mergeCell ref="A1:N3"/>
    <mergeCell ref="A39:D39"/>
    <mergeCell ref="F39:I39"/>
    <mergeCell ref="J39:K39"/>
    <mergeCell ref="C9:D11"/>
    <mergeCell ref="K6:M6"/>
    <mergeCell ref="K7:M7"/>
    <mergeCell ref="C5:J5"/>
    <mergeCell ref="C6:J6"/>
    <mergeCell ref="C7:J7"/>
    <mergeCell ref="K5:M5"/>
    <mergeCell ref="K13:L13"/>
    <mergeCell ref="M13:N13"/>
    <mergeCell ref="B57:C57"/>
    <mergeCell ref="D57:E57"/>
    <mergeCell ref="A45:B45"/>
    <mergeCell ref="A47:N55"/>
    <mergeCell ref="A56:I56"/>
  </mergeCells>
  <dataValidations count="1">
    <dataValidation type="list" allowBlank="1" showInputMessage="1" showErrorMessage="1" sqref="E39" xr:uid="{B4E003FC-13BB-47FB-B060-F0F2A3FCE11B}">
      <formula1>"12,24"</formula1>
    </dataValidation>
  </dataValidations>
  <hyperlinks>
    <hyperlink ref="D57" r:id="rId1" xr:uid="{36E797B4-D408-4B7F-BF48-4C10F065EBC9}"/>
    <hyperlink ref="B57" r:id="rId2" display="Disclosures &amp; Licenses" xr:uid="{EA9CEBAD-D485-4265-B83D-9C48E93FEE70}"/>
  </hyperlinks>
  <printOptions horizontalCentered="1"/>
  <pageMargins left="0.25" right="0.25" top="0.2" bottom="0.2" header="0.3" footer="0"/>
  <pageSetup scale="62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C7E3-A8C5-4348-9F10-CBD0ECE1CBFE}">
  <sheetPr>
    <pageSetUpPr fitToPage="1"/>
  </sheetPr>
  <dimension ref="A1:R73"/>
  <sheetViews>
    <sheetView showGridLines="0" zoomScale="60" zoomScaleNormal="60" workbookViewId="0">
      <selection activeCell="J6" sqref="J6:L6"/>
    </sheetView>
  </sheetViews>
  <sheetFormatPr defaultColWidth="14.88671875" defaultRowHeight="13.8" x14ac:dyDescent="0.3"/>
  <cols>
    <col min="1" max="2" width="13.6640625" style="9" customWidth="1"/>
    <col min="3" max="3" width="10" style="32" customWidth="1"/>
    <col min="4" max="4" width="21" style="9" customWidth="1"/>
    <col min="5" max="5" width="20.6640625" style="9" customWidth="1"/>
    <col min="6" max="9" width="15.6640625" style="9" customWidth="1"/>
    <col min="10" max="10" width="18.6640625" style="9" customWidth="1"/>
    <col min="11" max="11" width="20.6640625" style="9" customWidth="1"/>
    <col min="12" max="15" width="15.6640625" style="9" customWidth="1"/>
    <col min="16" max="16" width="18.6640625" style="9" customWidth="1"/>
    <col min="17" max="17" width="22.109375" style="9" customWidth="1"/>
    <col min="18" max="16384" width="14.88671875" style="9"/>
  </cols>
  <sheetData>
    <row r="1" spans="1:18" ht="13.95" customHeight="1" x14ac:dyDescent="0.3">
      <c r="A1" s="103" t="s">
        <v>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8" ht="13.95" customHeigh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</row>
    <row r="3" spans="1:18" ht="13.95" customHeight="1" thickBot="1" x14ac:dyDescent="0.3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18" ht="16.2" customHeight="1" x14ac:dyDescent="0.3">
      <c r="A4" s="10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11"/>
      <c r="Q4" s="11"/>
    </row>
    <row r="5" spans="1:18" ht="30" customHeight="1" x14ac:dyDescent="0.3">
      <c r="A5" s="168" t="s">
        <v>56</v>
      </c>
      <c r="B5" s="168"/>
      <c r="C5" s="168"/>
      <c r="D5" s="168"/>
      <c r="E5" s="168"/>
      <c r="F5" s="251"/>
      <c r="G5" s="251"/>
      <c r="H5" s="251"/>
      <c r="I5" s="251"/>
      <c r="J5" s="251"/>
      <c r="K5" s="251"/>
      <c r="L5" s="251"/>
      <c r="M5" s="168"/>
      <c r="N5" s="168"/>
      <c r="O5" s="168"/>
      <c r="P5" s="168"/>
      <c r="Q5" s="168"/>
    </row>
    <row r="6" spans="1:18" s="16" customFormat="1" ht="28.05" customHeight="1" x14ac:dyDescent="0.3">
      <c r="A6" s="13"/>
      <c r="B6" s="14"/>
      <c r="C6" s="15"/>
      <c r="D6" s="14"/>
      <c r="E6" s="14"/>
      <c r="F6" s="169" t="s">
        <v>27</v>
      </c>
      <c r="G6" s="169"/>
      <c r="H6" s="169"/>
      <c r="I6" s="169"/>
      <c r="J6" s="250"/>
      <c r="K6" s="250"/>
      <c r="L6" s="250"/>
    </row>
    <row r="7" spans="1:18" s="16" customFormat="1" ht="28.05" customHeight="1" thickBot="1" x14ac:dyDescent="0.35">
      <c r="A7" s="13"/>
      <c r="B7" s="14"/>
      <c r="C7" s="15"/>
      <c r="D7" s="14"/>
      <c r="E7" s="14"/>
      <c r="F7" s="169" t="s">
        <v>55</v>
      </c>
      <c r="G7" s="169"/>
      <c r="H7" s="169"/>
      <c r="I7" s="169"/>
      <c r="J7" s="249"/>
      <c r="K7" s="249"/>
      <c r="L7" s="249"/>
      <c r="M7" s="248" t="str">
        <f>IF(J7=0,"",IF(J7&gt;=50%,"",IF(J7&lt;=50%,"Borrower's Ownership Percentage must be &gt;= 50%")))</f>
        <v/>
      </c>
      <c r="N7" s="248"/>
      <c r="O7" s="248"/>
      <c r="P7" s="248"/>
      <c r="Q7" s="248"/>
    </row>
    <row r="8" spans="1:18" s="17" customFormat="1" ht="52.95" customHeight="1" x14ac:dyDescent="0.45">
      <c r="A8" s="164" t="s">
        <v>51</v>
      </c>
      <c r="B8" s="165"/>
      <c r="C8" s="166"/>
      <c r="D8" s="166"/>
      <c r="E8" s="167"/>
      <c r="F8" s="14"/>
      <c r="G8" s="247" t="s">
        <v>17</v>
      </c>
      <c r="H8" s="246"/>
      <c r="I8" s="246"/>
      <c r="J8" s="246"/>
      <c r="K8" s="245"/>
      <c r="L8" s="14"/>
      <c r="M8" s="164" t="s">
        <v>18</v>
      </c>
      <c r="N8" s="165"/>
      <c r="O8" s="166"/>
      <c r="P8" s="166"/>
      <c r="Q8" s="167"/>
      <c r="R8" s="14"/>
    </row>
    <row r="9" spans="1:18" s="17" customFormat="1" ht="22.95" customHeight="1" x14ac:dyDescent="0.45">
      <c r="A9" s="158" t="s">
        <v>28</v>
      </c>
      <c r="B9" s="158"/>
      <c r="C9" s="158"/>
      <c r="D9" s="158"/>
      <c r="E9" s="244"/>
      <c r="F9" s="14"/>
      <c r="G9" s="157" t="s">
        <v>28</v>
      </c>
      <c r="H9" s="158"/>
      <c r="I9" s="158"/>
      <c r="J9" s="158"/>
      <c r="K9" s="7"/>
      <c r="L9" s="14"/>
      <c r="M9" s="153" t="s">
        <v>28</v>
      </c>
      <c r="N9" s="154"/>
      <c r="O9" s="154"/>
      <c r="P9" s="154"/>
      <c r="Q9" s="6"/>
      <c r="R9" s="14"/>
    </row>
    <row r="10" spans="1:18" s="18" customFormat="1" ht="22.95" customHeight="1" x14ac:dyDescent="0.45">
      <c r="A10" s="170" t="s">
        <v>22</v>
      </c>
      <c r="B10" s="170"/>
      <c r="C10" s="170"/>
      <c r="D10" s="170"/>
      <c r="E10" s="243">
        <f>IFERROR(D11/D12*J7,0)</f>
        <v>0</v>
      </c>
      <c r="F10" s="14"/>
      <c r="G10" s="153" t="s">
        <v>23</v>
      </c>
      <c r="H10" s="154"/>
      <c r="I10" s="154"/>
      <c r="J10" s="154"/>
      <c r="K10" s="5">
        <f>IFERROR((((J12*(1-J11)/D58))*J7),0)</f>
        <v>0</v>
      </c>
      <c r="L10" s="14"/>
      <c r="M10" s="153" t="s">
        <v>16</v>
      </c>
      <c r="N10" s="154"/>
      <c r="O10" s="154"/>
      <c r="P10" s="154"/>
      <c r="Q10" s="5">
        <f>IFERROR(P11/P12*J7,0)</f>
        <v>0</v>
      </c>
      <c r="R10" s="14"/>
    </row>
    <row r="11" spans="1:18" s="17" customFormat="1" ht="22.95" customHeight="1" x14ac:dyDescent="0.45">
      <c r="A11" s="171" t="s">
        <v>26</v>
      </c>
      <c r="B11" s="172"/>
      <c r="C11" s="172"/>
      <c r="D11" s="66"/>
      <c r="E11" s="161"/>
      <c r="F11" s="14"/>
      <c r="G11" s="186" t="s">
        <v>19</v>
      </c>
      <c r="H11" s="187"/>
      <c r="I11" s="187"/>
      <c r="J11" s="68"/>
      <c r="K11" s="242"/>
      <c r="L11" s="14"/>
      <c r="M11" s="155" t="s">
        <v>26</v>
      </c>
      <c r="N11" s="156"/>
      <c r="O11" s="156"/>
      <c r="P11" s="66"/>
      <c r="Q11" s="161"/>
      <c r="R11" s="14"/>
    </row>
    <row r="12" spans="1:18" s="17" customFormat="1" ht="22.95" customHeight="1" x14ac:dyDescent="0.45">
      <c r="A12" s="171" t="s">
        <v>25</v>
      </c>
      <c r="B12" s="172"/>
      <c r="C12" s="172"/>
      <c r="D12" s="67"/>
      <c r="E12" s="161"/>
      <c r="F12" s="14"/>
      <c r="G12" s="162" t="s">
        <v>20</v>
      </c>
      <c r="H12" s="163"/>
      <c r="I12" s="163"/>
      <c r="J12" s="69">
        <f>Q58</f>
        <v>0</v>
      </c>
      <c r="K12" s="241"/>
      <c r="L12" s="14"/>
      <c r="M12" s="155" t="s">
        <v>25</v>
      </c>
      <c r="N12" s="156"/>
      <c r="O12" s="156"/>
      <c r="P12" s="67"/>
      <c r="Q12" s="161"/>
      <c r="R12" s="14"/>
    </row>
    <row r="13" spans="1:18" s="16" customFormat="1" ht="22.95" customHeight="1" x14ac:dyDescent="0.3">
      <c r="A13" s="240"/>
      <c r="B13" s="239"/>
      <c r="C13" s="239"/>
      <c r="D13" s="239"/>
      <c r="E13" s="238"/>
      <c r="G13" s="237"/>
      <c r="H13" s="236"/>
      <c r="I13" s="236"/>
      <c r="J13" s="236"/>
      <c r="K13" s="235"/>
      <c r="L13" s="19"/>
      <c r="M13" s="157" t="s">
        <v>24</v>
      </c>
      <c r="N13" s="158"/>
      <c r="O13" s="158"/>
      <c r="P13" s="158"/>
      <c r="Q13" s="5">
        <f>IFERROR(((P15*(P14/D58))*J7),0)</f>
        <v>0</v>
      </c>
      <c r="R13" s="19"/>
    </row>
    <row r="14" spans="1:18" s="16" customFormat="1" ht="22.95" customHeight="1" x14ac:dyDescent="0.3">
      <c r="A14" s="234"/>
      <c r="B14" s="233"/>
      <c r="C14" s="233"/>
      <c r="D14" s="233"/>
      <c r="E14" s="232"/>
      <c r="F14" s="20"/>
      <c r="G14" s="231"/>
      <c r="H14" s="230"/>
      <c r="I14" s="230"/>
      <c r="J14" s="230"/>
      <c r="K14" s="229"/>
      <c r="L14" s="21"/>
      <c r="M14" s="162" t="s">
        <v>21</v>
      </c>
      <c r="N14" s="163"/>
      <c r="O14" s="163"/>
      <c r="P14" s="68"/>
      <c r="Q14" s="161"/>
      <c r="R14" s="21"/>
    </row>
    <row r="15" spans="1:18" s="16" customFormat="1" ht="22.95" customHeight="1" x14ac:dyDescent="0.3">
      <c r="A15" s="228"/>
      <c r="B15" s="227"/>
      <c r="C15" s="227"/>
      <c r="D15" s="227"/>
      <c r="E15" s="226"/>
      <c r="F15" s="20"/>
      <c r="G15" s="225"/>
      <c r="H15" s="224"/>
      <c r="I15" s="224"/>
      <c r="J15" s="224"/>
      <c r="K15" s="223"/>
      <c r="L15" s="19"/>
      <c r="M15" s="162" t="s">
        <v>20</v>
      </c>
      <c r="N15" s="163"/>
      <c r="O15" s="163"/>
      <c r="P15" s="222">
        <f>Q58</f>
        <v>0</v>
      </c>
      <c r="Q15" s="161"/>
      <c r="R15" s="13"/>
    </row>
    <row r="16" spans="1:18" s="23" customFormat="1" ht="42.6" customHeight="1" thickBot="1" x14ac:dyDescent="0.35">
      <c r="A16" s="191" t="s">
        <v>38</v>
      </c>
      <c r="B16" s="192"/>
      <c r="C16" s="192"/>
      <c r="D16" s="193"/>
      <c r="E16" s="4">
        <f>IFERROR(MIN(E10,E9),0)</f>
        <v>0</v>
      </c>
      <c r="F16" s="20"/>
      <c r="G16" s="159" t="s">
        <v>54</v>
      </c>
      <c r="H16" s="160"/>
      <c r="I16" s="160"/>
      <c r="J16" s="160"/>
      <c r="K16" s="4">
        <f>IFERROR(MIN(K10,K9),0)</f>
        <v>0</v>
      </c>
      <c r="L16" s="22"/>
      <c r="M16" s="159" t="s">
        <v>39</v>
      </c>
      <c r="N16" s="160"/>
      <c r="O16" s="160"/>
      <c r="P16" s="160"/>
      <c r="Q16" s="4">
        <f>IFERROR(MIN(Q13,Q10,Q9),0)</f>
        <v>0</v>
      </c>
    </row>
    <row r="17" spans="1:17" s="16" customFormat="1" ht="19.8" customHeight="1" x14ac:dyDescent="0.3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 s="16" customFormat="1" ht="30" customHeight="1" x14ac:dyDescent="0.3">
      <c r="A18" s="221" t="s">
        <v>53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19"/>
    </row>
    <row r="19" spans="1:17" s="16" customFormat="1" ht="25.2" customHeight="1" x14ac:dyDescent="0.3">
      <c r="C19" s="214" t="s">
        <v>30</v>
      </c>
      <c r="D19" s="213"/>
      <c r="E19" s="213"/>
      <c r="F19" s="213"/>
      <c r="G19" s="212"/>
      <c r="H19" s="194">
        <f>IFERROR((F20/F21)*J7,0)</f>
        <v>0</v>
      </c>
      <c r="I19" s="194"/>
      <c r="J19" s="206"/>
      <c r="K19" s="205"/>
      <c r="L19" s="173" t="str">
        <f>IF(H25=0,"",IF(H25 &gt;= 90%,"ELIGIBLE:               Income Validated","INELIGIBLE:             Income NOT validated"))</f>
        <v/>
      </c>
      <c r="M19" s="174"/>
      <c r="N19" s="174"/>
      <c r="O19" s="175"/>
      <c r="P19" s="42"/>
      <c r="Q19" s="182"/>
    </row>
    <row r="20" spans="1:17" s="16" customFormat="1" ht="18" customHeight="1" x14ac:dyDescent="0.3">
      <c r="C20" s="156" t="s">
        <v>32</v>
      </c>
      <c r="D20" s="156"/>
      <c r="E20" s="156"/>
      <c r="F20" s="218"/>
      <c r="G20" s="217"/>
      <c r="H20" s="189"/>
      <c r="I20" s="189"/>
      <c r="J20" s="206"/>
      <c r="K20" s="205"/>
      <c r="L20" s="176"/>
      <c r="M20" s="177"/>
      <c r="N20" s="177"/>
      <c r="O20" s="178"/>
      <c r="P20" s="42"/>
      <c r="Q20" s="182"/>
    </row>
    <row r="21" spans="1:17" s="16" customFormat="1" ht="18" customHeight="1" x14ac:dyDescent="0.3">
      <c r="C21" s="156" t="s">
        <v>33</v>
      </c>
      <c r="D21" s="156"/>
      <c r="E21" s="156"/>
      <c r="F21" s="216"/>
      <c r="G21" s="215"/>
      <c r="H21" s="189"/>
      <c r="I21" s="189"/>
      <c r="J21" s="206"/>
      <c r="K21" s="205"/>
      <c r="L21" s="176"/>
      <c r="M21" s="177"/>
      <c r="N21" s="177"/>
      <c r="O21" s="178"/>
      <c r="P21" s="42"/>
      <c r="Q21" s="182"/>
    </row>
    <row r="22" spans="1:17" s="16" customFormat="1" ht="25.2" customHeight="1" x14ac:dyDescent="0.3">
      <c r="C22" s="214" t="s">
        <v>31</v>
      </c>
      <c r="D22" s="213"/>
      <c r="E22" s="213"/>
      <c r="F22" s="213"/>
      <c r="G22" s="212"/>
      <c r="H22" s="194">
        <f>IFERROR(((F23/F24)*J7),0)</f>
        <v>0</v>
      </c>
      <c r="I22" s="194"/>
      <c r="J22" s="206"/>
      <c r="K22" s="205"/>
      <c r="L22" s="176"/>
      <c r="M22" s="177"/>
      <c r="N22" s="177"/>
      <c r="O22" s="178"/>
      <c r="P22" s="211"/>
      <c r="Q22" s="182"/>
    </row>
    <row r="23" spans="1:17" s="16" customFormat="1" ht="18" customHeight="1" x14ac:dyDescent="0.3">
      <c r="C23" s="156" t="s">
        <v>34</v>
      </c>
      <c r="D23" s="156"/>
      <c r="E23" s="156"/>
      <c r="F23" s="210">
        <f>Q58</f>
        <v>0</v>
      </c>
      <c r="G23" s="209"/>
      <c r="H23" s="190"/>
      <c r="I23" s="190"/>
      <c r="J23" s="206"/>
      <c r="K23" s="205"/>
      <c r="L23" s="176"/>
      <c r="M23" s="177"/>
      <c r="N23" s="177"/>
      <c r="O23" s="178"/>
      <c r="P23" s="42"/>
      <c r="Q23" s="182"/>
    </row>
    <row r="24" spans="1:17" s="16" customFormat="1" ht="18" customHeight="1" x14ac:dyDescent="0.3">
      <c r="C24" s="156" t="s">
        <v>35</v>
      </c>
      <c r="D24" s="156"/>
      <c r="E24" s="156"/>
      <c r="F24" s="208">
        <f>D58</f>
        <v>0</v>
      </c>
      <c r="G24" s="207"/>
      <c r="H24" s="190"/>
      <c r="I24" s="190"/>
      <c r="J24" s="206"/>
      <c r="K24" s="205"/>
      <c r="L24" s="176"/>
      <c r="M24" s="177"/>
      <c r="N24" s="177"/>
      <c r="O24" s="178"/>
      <c r="P24" s="42"/>
      <c r="Q24" s="182"/>
    </row>
    <row r="25" spans="1:17" s="16" customFormat="1" ht="25.2" customHeight="1" x14ac:dyDescent="0.3">
      <c r="C25" s="204" t="s">
        <v>52</v>
      </c>
      <c r="D25" s="203"/>
      <c r="E25" s="203"/>
      <c r="F25" s="203"/>
      <c r="G25" s="202"/>
      <c r="H25" s="188">
        <f>IFERROR(H22/H19,0)</f>
        <v>0</v>
      </c>
      <c r="I25" s="188"/>
      <c r="J25" s="201"/>
      <c r="K25" s="200"/>
      <c r="L25" s="179"/>
      <c r="M25" s="180"/>
      <c r="N25" s="180"/>
      <c r="O25" s="181"/>
      <c r="P25" s="42"/>
      <c r="Q25" s="182"/>
    </row>
    <row r="26" spans="1:17" s="16" customFormat="1" ht="22.2" customHeight="1" x14ac:dyDescent="0.3">
      <c r="A26" s="40"/>
      <c r="B26" s="40"/>
      <c r="C26" s="40"/>
      <c r="D26" s="40"/>
      <c r="E26" s="40"/>
      <c r="F26" s="40"/>
      <c r="G26" s="41"/>
      <c r="H26" s="41"/>
      <c r="I26" s="41"/>
      <c r="J26" s="36"/>
      <c r="K26" s="36"/>
      <c r="L26" s="36"/>
      <c r="M26" s="93"/>
      <c r="N26" s="93"/>
      <c r="O26" s="93"/>
      <c r="P26" s="93"/>
      <c r="Q26" s="93"/>
    </row>
    <row r="27" spans="1:17" s="16" customFormat="1" ht="22.95" customHeight="1" x14ac:dyDescent="0.3">
      <c r="A27" s="43"/>
      <c r="B27" s="44"/>
      <c r="C27" s="114" t="s">
        <v>29</v>
      </c>
      <c r="D27" s="115"/>
      <c r="E27" s="183"/>
      <c r="F27" s="184"/>
      <c r="G27" s="184"/>
      <c r="H27" s="184"/>
      <c r="I27" s="184"/>
      <c r="J27" s="184"/>
      <c r="K27" s="185"/>
      <c r="L27" s="125" t="s">
        <v>37</v>
      </c>
      <c r="M27" s="125"/>
      <c r="N27" s="114">
        <f>SUM(C34:C57)</f>
        <v>0</v>
      </c>
      <c r="O27" s="115"/>
      <c r="P27" s="45"/>
      <c r="Q27" s="45"/>
    </row>
    <row r="28" spans="1:17" s="16" customFormat="1" ht="22.95" customHeight="1" x14ac:dyDescent="0.3">
      <c r="A28" s="44"/>
      <c r="B28" s="44"/>
      <c r="C28" s="116"/>
      <c r="D28" s="117"/>
      <c r="E28" s="183"/>
      <c r="F28" s="184"/>
      <c r="G28" s="184"/>
      <c r="H28" s="184"/>
      <c r="I28" s="184"/>
      <c r="J28" s="184"/>
      <c r="K28" s="185"/>
      <c r="L28" s="125"/>
      <c r="M28" s="125"/>
      <c r="N28" s="116"/>
      <c r="O28" s="117"/>
      <c r="P28" s="45"/>
      <c r="Q28" s="45"/>
    </row>
    <row r="29" spans="1:17" s="16" customFormat="1" ht="22.95" customHeight="1" x14ac:dyDescent="0.3">
      <c r="A29" s="44"/>
      <c r="B29" s="44"/>
      <c r="C29" s="118"/>
      <c r="D29" s="119"/>
      <c r="E29" s="183"/>
      <c r="F29" s="184"/>
      <c r="G29" s="184"/>
      <c r="H29" s="184"/>
      <c r="I29" s="184"/>
      <c r="J29" s="184"/>
      <c r="K29" s="185"/>
      <c r="L29" s="125"/>
      <c r="M29" s="125"/>
      <c r="N29" s="118"/>
      <c r="O29" s="119"/>
      <c r="P29" s="45"/>
      <c r="Q29" s="45"/>
    </row>
    <row r="30" spans="1:17" s="16" customFormat="1" ht="17.399999999999999" customHeight="1" x14ac:dyDescent="0.3">
      <c r="A30" s="40"/>
      <c r="B30" s="40"/>
      <c r="C30" s="40"/>
      <c r="D30" s="40"/>
      <c r="E30" s="40"/>
      <c r="F30" s="40"/>
      <c r="G30" s="41"/>
      <c r="H30" s="41"/>
      <c r="I30" s="41"/>
      <c r="J30" s="36"/>
      <c r="K30" s="36"/>
      <c r="L30" s="36"/>
      <c r="M30" s="93"/>
      <c r="N30" s="93"/>
      <c r="O30" s="93"/>
      <c r="P30" s="93"/>
      <c r="Q30" s="93"/>
    </row>
    <row r="31" spans="1:17" ht="4.2" customHeight="1" x14ac:dyDescent="0.3">
      <c r="A31" s="29"/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s="24" customFormat="1" ht="16.95" customHeight="1" x14ac:dyDescent="0.3">
      <c r="A32" s="99" t="s">
        <v>1</v>
      </c>
      <c r="B32" s="99"/>
      <c r="C32" s="99"/>
      <c r="D32" s="99"/>
      <c r="E32" s="199" t="s">
        <v>5</v>
      </c>
      <c r="F32" s="198"/>
      <c r="G32" s="197"/>
      <c r="H32" s="196"/>
      <c r="I32" s="196"/>
      <c r="J32" s="196"/>
      <c r="K32" s="196"/>
      <c r="L32" s="195"/>
      <c r="M32" s="149" t="s">
        <v>6</v>
      </c>
      <c r="N32" s="149"/>
      <c r="O32" s="150"/>
      <c r="P32" s="150"/>
      <c r="Q32" s="150"/>
    </row>
    <row r="33" spans="1:17" s="25" customFormat="1" ht="36" customHeight="1" x14ac:dyDescent="0.3">
      <c r="A33" s="2" t="s">
        <v>0</v>
      </c>
      <c r="B33" s="2" t="s">
        <v>2</v>
      </c>
      <c r="C33" s="2" t="s">
        <v>36</v>
      </c>
      <c r="D33" s="76" t="s">
        <v>43</v>
      </c>
      <c r="E33" s="141" t="s">
        <v>40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3"/>
      <c r="Q33" s="3" t="s">
        <v>8</v>
      </c>
    </row>
    <row r="34" spans="1:17" ht="18" customHeight="1" x14ac:dyDescent="0.3">
      <c r="A34" s="26">
        <v>1</v>
      </c>
      <c r="B34" s="61"/>
      <c r="C34" s="62"/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63">
        <f>D34-E34-F34-G34-H34-I34-J34-K34-L34-M34-N34-O34-P34</f>
        <v>0</v>
      </c>
    </row>
    <row r="35" spans="1:17" ht="18" customHeight="1" x14ac:dyDescent="0.3">
      <c r="A35" s="27">
        <v>2</v>
      </c>
      <c r="B35" s="64"/>
      <c r="C35" s="65"/>
      <c r="D35" s="51"/>
      <c r="E35" s="52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5"/>
      <c r="Q35" s="63">
        <f>D35-E35-F35-G35-H35-I35-J35-K35-L35-M35-N35-O35-P35</f>
        <v>0</v>
      </c>
    </row>
    <row r="36" spans="1:17" ht="18" customHeight="1" x14ac:dyDescent="0.3">
      <c r="A36" s="26">
        <v>3</v>
      </c>
      <c r="B36" s="61"/>
      <c r="C36" s="62"/>
      <c r="D36" s="46"/>
      <c r="E36" s="47"/>
      <c r="F36" s="48"/>
      <c r="G36" s="49"/>
      <c r="H36" s="49"/>
      <c r="I36" s="49"/>
      <c r="J36" s="49"/>
      <c r="K36" s="49"/>
      <c r="L36" s="49"/>
      <c r="M36" s="49"/>
      <c r="N36" s="49"/>
      <c r="O36" s="49"/>
      <c r="P36" s="50"/>
      <c r="Q36" s="63">
        <f>D36-E36-F36-G36-H36-I36-J36-K36-L36-M36-N36-O36-P36</f>
        <v>0</v>
      </c>
    </row>
    <row r="37" spans="1:17" ht="18" customHeight="1" x14ac:dyDescent="0.3">
      <c r="A37" s="27">
        <v>4</v>
      </c>
      <c r="B37" s="64"/>
      <c r="C37" s="65"/>
      <c r="D37" s="51"/>
      <c r="E37" s="56"/>
      <c r="F37" s="53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63">
        <f>D37-E37-F37-G37-H37-I37-J37-K37-L37-M37-N37-O37-P37</f>
        <v>0</v>
      </c>
    </row>
    <row r="38" spans="1:17" ht="18" customHeight="1" x14ac:dyDescent="0.3">
      <c r="A38" s="26">
        <v>5</v>
      </c>
      <c r="B38" s="61"/>
      <c r="C38" s="62"/>
      <c r="D38" s="46"/>
      <c r="E38" s="47"/>
      <c r="F38" s="48"/>
      <c r="G38" s="49"/>
      <c r="H38" s="49"/>
      <c r="I38" s="49"/>
      <c r="J38" s="49"/>
      <c r="K38" s="49"/>
      <c r="L38" s="49"/>
      <c r="M38" s="49"/>
      <c r="N38" s="49"/>
      <c r="O38" s="49"/>
      <c r="P38" s="50"/>
      <c r="Q38" s="63">
        <f>D38-E38-F38-G38-H38-I38-J38-K38-L38-M38-N38-O38-P38</f>
        <v>0</v>
      </c>
    </row>
    <row r="39" spans="1:17" ht="18" customHeight="1" x14ac:dyDescent="0.3">
      <c r="A39" s="27">
        <v>6</v>
      </c>
      <c r="B39" s="64"/>
      <c r="C39" s="65"/>
      <c r="D39" s="57"/>
      <c r="E39" s="56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5"/>
      <c r="Q39" s="63">
        <f>D39-E39-F39-G39-H39-I39-J39-K39-L39-M39-N39-O39-P39</f>
        <v>0</v>
      </c>
    </row>
    <row r="40" spans="1:17" ht="18" customHeight="1" x14ac:dyDescent="0.3">
      <c r="A40" s="26">
        <v>7</v>
      </c>
      <c r="B40" s="61"/>
      <c r="C40" s="62"/>
      <c r="D40" s="46"/>
      <c r="E40" s="47"/>
      <c r="F40" s="48"/>
      <c r="G40" s="49"/>
      <c r="H40" s="49"/>
      <c r="I40" s="49"/>
      <c r="J40" s="49"/>
      <c r="K40" s="49"/>
      <c r="L40" s="49"/>
      <c r="M40" s="49"/>
      <c r="N40" s="49"/>
      <c r="O40" s="49"/>
      <c r="P40" s="50"/>
      <c r="Q40" s="63">
        <f>D40-E40-F40-G40-H40-I40-J40-K40-L40-M40-N40-O40-P40</f>
        <v>0</v>
      </c>
    </row>
    <row r="41" spans="1:17" ht="18" customHeight="1" x14ac:dyDescent="0.3">
      <c r="A41" s="27">
        <v>8</v>
      </c>
      <c r="B41" s="64"/>
      <c r="C41" s="65"/>
      <c r="D41" s="57"/>
      <c r="E41" s="52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5"/>
      <c r="Q41" s="63">
        <f>D41-E41-F41-G41-H41-I41-J41-K41-L41-M41-N41-O41-P41</f>
        <v>0</v>
      </c>
    </row>
    <row r="42" spans="1:17" ht="18" customHeight="1" x14ac:dyDescent="0.3">
      <c r="A42" s="26">
        <v>9</v>
      </c>
      <c r="B42" s="61"/>
      <c r="C42" s="62"/>
      <c r="D42" s="46"/>
      <c r="E42" s="47"/>
      <c r="F42" s="48"/>
      <c r="G42" s="49"/>
      <c r="H42" s="49"/>
      <c r="I42" s="49"/>
      <c r="J42" s="49"/>
      <c r="K42" s="49"/>
      <c r="L42" s="49"/>
      <c r="M42" s="49"/>
      <c r="N42" s="49"/>
      <c r="O42" s="49"/>
      <c r="P42" s="50"/>
      <c r="Q42" s="63">
        <f>D42-E42-F42-G42-H42-I42-J42-K42-L42-M42-N42-O42-P42</f>
        <v>0</v>
      </c>
    </row>
    <row r="43" spans="1:17" ht="18" customHeight="1" x14ac:dyDescent="0.3">
      <c r="A43" s="27">
        <v>10</v>
      </c>
      <c r="B43" s="64"/>
      <c r="C43" s="65"/>
      <c r="D43" s="51"/>
      <c r="E43" s="56"/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3">
        <f>D43-E43-F43-G43-H43-I43-J43-K43-L43-M43-N43-O43-P43</f>
        <v>0</v>
      </c>
    </row>
    <row r="44" spans="1:17" ht="18" customHeight="1" x14ac:dyDescent="0.3">
      <c r="A44" s="26">
        <v>11</v>
      </c>
      <c r="B44" s="61"/>
      <c r="C44" s="62"/>
      <c r="D44" s="46"/>
      <c r="E44" s="47"/>
      <c r="F44" s="48"/>
      <c r="G44" s="49"/>
      <c r="H44" s="49"/>
      <c r="I44" s="49"/>
      <c r="J44" s="49"/>
      <c r="K44" s="49"/>
      <c r="L44" s="49"/>
      <c r="M44" s="49"/>
      <c r="N44" s="49"/>
      <c r="O44" s="49"/>
      <c r="P44" s="50"/>
      <c r="Q44" s="63">
        <f>D44-E44-F44-G44-H44-I44-J44-K44-L44-M44-N44-O44-P44</f>
        <v>0</v>
      </c>
    </row>
    <row r="45" spans="1:17" ht="18" customHeight="1" x14ac:dyDescent="0.3">
      <c r="A45" s="27">
        <v>12</v>
      </c>
      <c r="B45" s="64"/>
      <c r="C45" s="65"/>
      <c r="D45" s="57"/>
      <c r="E45" s="56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5"/>
      <c r="Q45" s="63">
        <f>D45-E45-F45-G45-H45-I45-J45-K45-L45-M45-N45-O45-P45</f>
        <v>0</v>
      </c>
    </row>
    <row r="46" spans="1:17" ht="18" customHeight="1" x14ac:dyDescent="0.3">
      <c r="A46" s="26">
        <v>13</v>
      </c>
      <c r="B46" s="61"/>
      <c r="C46" s="62"/>
      <c r="D46" s="46"/>
      <c r="E46" s="47"/>
      <c r="F46" s="48"/>
      <c r="G46" s="49"/>
      <c r="H46" s="49"/>
      <c r="I46" s="49"/>
      <c r="J46" s="49"/>
      <c r="K46" s="49"/>
      <c r="L46" s="49"/>
      <c r="M46" s="49"/>
      <c r="N46" s="49"/>
      <c r="O46" s="49"/>
      <c r="P46" s="50"/>
      <c r="Q46" s="63">
        <f>D46-E46-F46-G46-H46-I46-J46-K46-L46-M46-N46-O46-P46</f>
        <v>0</v>
      </c>
    </row>
    <row r="47" spans="1:17" ht="18" customHeight="1" x14ac:dyDescent="0.3">
      <c r="A47" s="27">
        <v>14</v>
      </c>
      <c r="B47" s="64"/>
      <c r="C47" s="65"/>
      <c r="D47" s="57"/>
      <c r="E47" s="52"/>
      <c r="F47" s="53"/>
      <c r="G47" s="54"/>
      <c r="H47" s="54"/>
      <c r="I47" s="54"/>
      <c r="J47" s="54"/>
      <c r="K47" s="54"/>
      <c r="L47" s="54"/>
      <c r="M47" s="54"/>
      <c r="N47" s="54"/>
      <c r="O47" s="54"/>
      <c r="P47" s="55"/>
      <c r="Q47" s="63">
        <f>D47-E47-F47-G47-H47-I47-J47-K47-L47-M47-N47-O47-P47</f>
        <v>0</v>
      </c>
    </row>
    <row r="48" spans="1:17" ht="18" customHeight="1" x14ac:dyDescent="0.3">
      <c r="A48" s="26">
        <v>15</v>
      </c>
      <c r="B48" s="61"/>
      <c r="C48" s="62"/>
      <c r="D48" s="46"/>
      <c r="E48" s="47"/>
      <c r="F48" s="48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63">
        <f>D48-E48-F48-G48-H48-I48-J48-K48-L48-M48-N48-O48-P48</f>
        <v>0</v>
      </c>
    </row>
    <row r="49" spans="1:17" ht="18" customHeight="1" x14ac:dyDescent="0.3">
      <c r="A49" s="27">
        <v>16</v>
      </c>
      <c r="B49" s="64"/>
      <c r="C49" s="65"/>
      <c r="D49" s="51"/>
      <c r="E49" s="56"/>
      <c r="F49" s="53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63">
        <f>D49-E49-F49-G49-H49-I49-J49-K49-L49-M49-N49-O49-P49</f>
        <v>0</v>
      </c>
    </row>
    <row r="50" spans="1:17" ht="18" customHeight="1" x14ac:dyDescent="0.3">
      <c r="A50" s="26">
        <v>17</v>
      </c>
      <c r="B50" s="61"/>
      <c r="C50" s="62"/>
      <c r="D50" s="46"/>
      <c r="E50" s="47"/>
      <c r="F50" s="48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63">
        <f>D50-E50-F50-G50-H50-I50-J50-K50-L50-M50-N50-O50-P50</f>
        <v>0</v>
      </c>
    </row>
    <row r="51" spans="1:17" ht="18" customHeight="1" x14ac:dyDescent="0.3">
      <c r="A51" s="27">
        <v>18</v>
      </c>
      <c r="B51" s="64"/>
      <c r="C51" s="65"/>
      <c r="D51" s="57"/>
      <c r="E51" s="56"/>
      <c r="F51" s="53"/>
      <c r="G51" s="54"/>
      <c r="H51" s="54"/>
      <c r="I51" s="54"/>
      <c r="J51" s="54"/>
      <c r="K51" s="54"/>
      <c r="L51" s="54"/>
      <c r="M51" s="54"/>
      <c r="N51" s="54"/>
      <c r="O51" s="54"/>
      <c r="P51" s="55"/>
      <c r="Q51" s="63">
        <f>D51-E51-F51-G51-H51-I51-J51-K51-L51-M51-N51-O51-P51</f>
        <v>0</v>
      </c>
    </row>
    <row r="52" spans="1:17" ht="18" customHeight="1" x14ac:dyDescent="0.3">
      <c r="A52" s="26">
        <v>19</v>
      </c>
      <c r="B52" s="61"/>
      <c r="C52" s="62"/>
      <c r="D52" s="46"/>
      <c r="E52" s="47"/>
      <c r="F52" s="48"/>
      <c r="G52" s="49"/>
      <c r="H52" s="49"/>
      <c r="I52" s="49"/>
      <c r="J52" s="49"/>
      <c r="K52" s="49"/>
      <c r="L52" s="49"/>
      <c r="M52" s="49"/>
      <c r="N52" s="49"/>
      <c r="O52" s="49"/>
      <c r="P52" s="50"/>
      <c r="Q52" s="63">
        <f>D52-E52-F52-G52-H52-I52-J52-K52-L52-M52-N52-O52-P52</f>
        <v>0</v>
      </c>
    </row>
    <row r="53" spans="1:17" ht="18" customHeight="1" x14ac:dyDescent="0.3">
      <c r="A53" s="27">
        <v>20</v>
      </c>
      <c r="B53" s="64"/>
      <c r="C53" s="65"/>
      <c r="D53" s="57"/>
      <c r="E53" s="52"/>
      <c r="F53" s="53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63">
        <f>D53-E53-F53-G53-H53-I53-J53-K53-L53-M53-N53-O53-P53</f>
        <v>0</v>
      </c>
    </row>
    <row r="54" spans="1:17" ht="18" customHeight="1" x14ac:dyDescent="0.3">
      <c r="A54" s="26">
        <v>21</v>
      </c>
      <c r="B54" s="61"/>
      <c r="C54" s="62"/>
      <c r="D54" s="46"/>
      <c r="E54" s="47"/>
      <c r="F54" s="48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63">
        <f>D54-E54-F54-G54-H54-I54-J54-K54-L54-M54-N54-O54-P54</f>
        <v>0</v>
      </c>
    </row>
    <row r="55" spans="1:17" ht="18" customHeight="1" x14ac:dyDescent="0.3">
      <c r="A55" s="27">
        <v>22</v>
      </c>
      <c r="B55" s="64"/>
      <c r="C55" s="65"/>
      <c r="D55" s="51"/>
      <c r="E55" s="56"/>
      <c r="F55" s="53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63">
        <f>D55-E55-F55-G55-H55-I55-J55-K55-L55-M55-N55-O55-P55</f>
        <v>0</v>
      </c>
    </row>
    <row r="56" spans="1:17" ht="18" customHeight="1" x14ac:dyDescent="0.3">
      <c r="A56" s="26">
        <v>23</v>
      </c>
      <c r="B56" s="61"/>
      <c r="C56" s="62"/>
      <c r="D56" s="46"/>
      <c r="E56" s="47"/>
      <c r="F56" s="48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63">
        <f>D56-E56-F56-G56-H56-I56-J56-K56-L56-M56-N56-O56-P56</f>
        <v>0</v>
      </c>
    </row>
    <row r="57" spans="1:17" ht="18" customHeight="1" x14ac:dyDescent="0.3">
      <c r="A57" s="27">
        <v>24</v>
      </c>
      <c r="B57" s="64"/>
      <c r="C57" s="65"/>
      <c r="D57" s="57"/>
      <c r="E57" s="56"/>
      <c r="F57" s="58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3">
        <f>D57-E57-F57-G57-H57-I57-J57-K57-L57-M57-N57-O57-P57</f>
        <v>0</v>
      </c>
    </row>
    <row r="58" spans="1:17" s="28" customFormat="1" ht="19.95" customHeight="1" x14ac:dyDescent="0.3">
      <c r="A58" s="147" t="s">
        <v>13</v>
      </c>
      <c r="B58" s="148"/>
      <c r="C58" s="148"/>
      <c r="D58" s="35"/>
      <c r="E58" s="144" t="s">
        <v>14</v>
      </c>
      <c r="F58" s="145"/>
      <c r="G58" s="145"/>
      <c r="H58" s="145"/>
      <c r="I58" s="145"/>
      <c r="J58" s="145"/>
      <c r="K58" s="145"/>
      <c r="L58" s="146"/>
      <c r="M58" s="151">
        <f>IFERROR((Q58/D58),0)</f>
        <v>0</v>
      </c>
      <c r="N58" s="152"/>
      <c r="O58" s="112" t="s">
        <v>15</v>
      </c>
      <c r="P58" s="112"/>
      <c r="Q58" s="1">
        <f>SUM(Q34:Q57)</f>
        <v>0</v>
      </c>
    </row>
    <row r="59" spans="1:17" s="28" customFormat="1" ht="4.2" customHeight="1" x14ac:dyDescent="0.3">
      <c r="A59" s="29"/>
      <c r="B59" s="29"/>
      <c r="C59" s="30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1" spans="1:17" ht="20.399999999999999" x14ac:dyDescent="0.35">
      <c r="A61" s="97" t="s">
        <v>47</v>
      </c>
      <c r="B61" s="97"/>
      <c r="C61" s="82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7" s="81" customFormat="1" ht="2.4" customHeight="1" x14ac:dyDescent="0.3">
      <c r="A62" s="86"/>
      <c r="B62" s="86"/>
      <c r="C62" s="87"/>
      <c r="D62" s="86"/>
      <c r="E62" s="86"/>
      <c r="F62" s="86"/>
      <c r="G62" s="86"/>
      <c r="H62" s="86"/>
      <c r="I62" s="86"/>
      <c r="J62" s="89"/>
      <c r="K62" s="89"/>
      <c r="L62" s="89"/>
      <c r="M62" s="89"/>
      <c r="N62" s="89"/>
      <c r="O62" s="89"/>
      <c r="P62" s="89"/>
      <c r="Q62" s="89"/>
    </row>
    <row r="63" spans="1:17" ht="13.8" customHeight="1" x14ac:dyDescent="0.3">
      <c r="A63" s="98" t="s">
        <v>48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x14ac:dyDescent="0.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17" x14ac:dyDescent="0.3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17" x14ac:dyDescent="0.3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1:17" x14ac:dyDescent="0.3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1:17" x14ac:dyDescent="0.3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1:17" x14ac:dyDescent="0.3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1:17" x14ac:dyDescent="0.3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7" x14ac:dyDescent="0.3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1:17" x14ac:dyDescent="0.3">
      <c r="A72" s="98" t="s">
        <v>50</v>
      </c>
      <c r="B72" s="98"/>
      <c r="C72" s="98"/>
      <c r="D72" s="98"/>
      <c r="E72" s="98"/>
      <c r="F72" s="98"/>
      <c r="G72" s="98"/>
      <c r="H72" s="98"/>
      <c r="I72" s="98"/>
      <c r="J72" s="92"/>
      <c r="K72" s="92"/>
      <c r="L72" s="92"/>
      <c r="M72" s="92"/>
      <c r="N72" s="92"/>
      <c r="O72" s="92"/>
      <c r="P72" s="92"/>
      <c r="Q72" s="92"/>
    </row>
    <row r="73" spans="1:17" s="80" customFormat="1" ht="14.4" x14ac:dyDescent="0.3">
      <c r="A73" s="84" t="s">
        <v>44</v>
      </c>
      <c r="B73" s="96" t="s">
        <v>46</v>
      </c>
      <c r="C73" s="96"/>
      <c r="D73" s="96" t="s">
        <v>45</v>
      </c>
      <c r="E73" s="96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</sheetData>
  <sheetProtection algorithmName="SHA-512" hashValue="0LFDvJlrydfft9Tc5Nw3zO+NqyUoMI0NxqP5Tu36UVsiJOWRw3T92xcCTZDZozbspqdUByUcqhtjONl6DcNgew==" saltValue="479qWoyt7ONVbf+zHSqTcQ==" spinCount="100000" sheet="1" formatCells="0" selectLockedCells="1"/>
  <mergeCells count="75">
    <mergeCell ref="H25:I25"/>
    <mergeCell ref="H20:I21"/>
    <mergeCell ref="H23:I24"/>
    <mergeCell ref="A63:Q71"/>
    <mergeCell ref="A72:I72"/>
    <mergeCell ref="D73:E73"/>
    <mergeCell ref="J19:K25"/>
    <mergeCell ref="L19:O25"/>
    <mergeCell ref="O32:Q32"/>
    <mergeCell ref="Q19:Q25"/>
    <mergeCell ref="A10:D10"/>
    <mergeCell ref="A11:C11"/>
    <mergeCell ref="G10:J10"/>
    <mergeCell ref="A9:D9"/>
    <mergeCell ref="G9:J9"/>
    <mergeCell ref="M11:O11"/>
    <mergeCell ref="M13:P13"/>
    <mergeCell ref="K11:K12"/>
    <mergeCell ref="F7:I7"/>
    <mergeCell ref="J7:L7"/>
    <mergeCell ref="M7:Q7"/>
    <mergeCell ref="M9:P9"/>
    <mergeCell ref="M10:P10"/>
    <mergeCell ref="A1:Q3"/>
    <mergeCell ref="G8:K8"/>
    <mergeCell ref="M8:Q8"/>
    <mergeCell ref="A5:Q5"/>
    <mergeCell ref="J6:L6"/>
    <mergeCell ref="F6:I6"/>
    <mergeCell ref="A8:E8"/>
    <mergeCell ref="N27:O29"/>
    <mergeCell ref="G16:J16"/>
    <mergeCell ref="M16:P16"/>
    <mergeCell ref="A18:Q18"/>
    <mergeCell ref="G12:I12"/>
    <mergeCell ref="A13:E15"/>
    <mergeCell ref="M12:O12"/>
    <mergeCell ref="Q14:Q15"/>
    <mergeCell ref="M14:O14"/>
    <mergeCell ref="M15:O15"/>
    <mergeCell ref="A12:C12"/>
    <mergeCell ref="E11:E12"/>
    <mergeCell ref="G11:I11"/>
    <mergeCell ref="A16:D16"/>
    <mergeCell ref="M32:N32"/>
    <mergeCell ref="C23:E23"/>
    <mergeCell ref="C24:E24"/>
    <mergeCell ref="C20:E20"/>
    <mergeCell ref="C21:E21"/>
    <mergeCell ref="L27:M29"/>
    <mergeCell ref="A32:D32"/>
    <mergeCell ref="E58:L58"/>
    <mergeCell ref="A58:C58"/>
    <mergeCell ref="O58:P58"/>
    <mergeCell ref="M58:N58"/>
    <mergeCell ref="E32:F32"/>
    <mergeCell ref="E33:P33"/>
    <mergeCell ref="G32:L32"/>
    <mergeCell ref="Q11:Q12"/>
    <mergeCell ref="B73:C73"/>
    <mergeCell ref="A61:B61"/>
    <mergeCell ref="H19:I19"/>
    <mergeCell ref="H22:I22"/>
    <mergeCell ref="C27:D29"/>
    <mergeCell ref="E27:K27"/>
    <mergeCell ref="E28:K28"/>
    <mergeCell ref="E29:K29"/>
    <mergeCell ref="G13:K15"/>
    <mergeCell ref="C22:G22"/>
    <mergeCell ref="C25:G25"/>
    <mergeCell ref="F20:G20"/>
    <mergeCell ref="F21:G21"/>
    <mergeCell ref="F23:G23"/>
    <mergeCell ref="F24:G24"/>
    <mergeCell ref="C19:G19"/>
  </mergeCells>
  <conditionalFormatting sqref="G16:K16 M14:Q16 M13:P13 M8:Q12 G10:J12 G8:K9 K11:K12 G13">
    <cfRule type="expression" dxfId="7" priority="8">
      <formula>$J$6="Borrower-Prepared P&amp;L"</formula>
    </cfRule>
  </conditionalFormatting>
  <conditionalFormatting sqref="G16:K16 G10:J12 G8:K9 A8:E12 K11:K12 A16:E16 A13 G13">
    <cfRule type="expression" dxfId="6" priority="7">
      <formula>$J$6="Bizminer Report"</formula>
    </cfRule>
  </conditionalFormatting>
  <conditionalFormatting sqref="M14:Q16 M13:P13 M8:Q12 A8:E12 A16:E16 A13">
    <cfRule type="expression" dxfId="5" priority="6">
      <formula>$J$6="Third-Party Expense Statement"</formula>
    </cfRule>
  </conditionalFormatting>
  <conditionalFormatting sqref="Q13">
    <cfRule type="expression" dxfId="4" priority="5">
      <formula>$J$6="Borrower-Prepared P&amp;L"</formula>
    </cfRule>
  </conditionalFormatting>
  <conditionalFormatting sqref="Q13">
    <cfRule type="expression" dxfId="3" priority="4">
      <formula>$J$6="Third-Party Expense Statement"</formula>
    </cfRule>
  </conditionalFormatting>
  <conditionalFormatting sqref="K10">
    <cfRule type="expression" dxfId="2" priority="2">
      <formula>$J$6="Bizminer Report"</formula>
    </cfRule>
  </conditionalFormatting>
  <conditionalFormatting sqref="K10">
    <cfRule type="expression" dxfId="1" priority="3">
      <formula>$J$6="Borrower-Prepared P&amp;L"</formula>
    </cfRule>
  </conditionalFormatting>
  <conditionalFormatting sqref="A18:Q25">
    <cfRule type="expression" dxfId="0" priority="1">
      <formula>$J$6="Third-Party Expense Statement"</formula>
    </cfRule>
  </conditionalFormatting>
  <dataValidations count="2">
    <dataValidation type="list" allowBlank="1" showInputMessage="1" showErrorMessage="1" sqref="D58" xr:uid="{FC367D21-3CFF-4FC8-8EB3-E454596F2EBA}">
      <formula1>"12, 24"</formula1>
    </dataValidation>
    <dataValidation type="list" allowBlank="1" showInputMessage="1" showErrorMessage="1" sqref="J6:L6" xr:uid="{865A761A-2512-4151-9B14-7868BF92FCAD}">
      <formula1>"BORROWER-PREPARED P&amp;L,THIRD-PARTY EXPENSE STATEMENT,BIZMINER REPORT"</formula1>
    </dataValidation>
  </dataValidations>
  <hyperlinks>
    <hyperlink ref="B73:C73" r:id="rId1" display="NMLS Consumer Access" xr:uid="{DF3ED1D0-09F3-451B-85A1-ED2EBFB162AB}"/>
    <hyperlink ref="D73" r:id="rId2" xr:uid="{38D92103-BA44-4046-87ED-2E49930E08D4}"/>
  </hyperlinks>
  <printOptions horizontalCentered="1"/>
  <pageMargins left="0.25" right="0.25" top="0.2" bottom="0.25" header="0.3" footer="0.3"/>
  <pageSetup scale="47" fitToHeight="0" orientation="landscape" r:id="rId3"/>
  <headerFooter differentFirst="1">
    <oddFooter>&amp;R&amp;9
 04.02.2018, v2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06692A7EEAB945A0B1E4097B04F8F6" ma:contentTypeVersion="11" ma:contentTypeDescription="Create a new document." ma:contentTypeScope="" ma:versionID="ba9b1659678c93966ee89cf026e7ac0b">
  <xsd:schema xmlns:xsd="http://www.w3.org/2001/XMLSchema" xmlns:xs="http://www.w3.org/2001/XMLSchema" xmlns:p="http://schemas.microsoft.com/office/2006/metadata/properties" xmlns:ns2="d43311a5-a435-4cb7-a4ae-84e26cc00197" xmlns:ns3="49589e42-8710-46f2-8710-27d4333f4cd6" targetNamespace="http://schemas.microsoft.com/office/2006/metadata/properties" ma:root="true" ma:fieldsID="16e90790184cf462dfcc04b26dd30b0c" ns2:_="" ns3:_="">
    <xsd:import namespace="d43311a5-a435-4cb7-a4ae-84e26cc00197"/>
    <xsd:import namespace="49589e42-8710-46f2-8710-27d4333f4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311a5-a435-4cb7-a4ae-84e26cc001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89e42-8710-46f2-8710-27d4333f4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7BF94C-6C25-4AE4-AB80-65F365539B78}"/>
</file>

<file path=customXml/itemProps2.xml><?xml version="1.0" encoding="utf-8"?>
<ds:datastoreItem xmlns:ds="http://schemas.openxmlformats.org/officeDocument/2006/customXml" ds:itemID="{54B95511-DB3B-425C-894A-412FC7BD93CC}"/>
</file>

<file path=customXml/itemProps3.xml><?xml version="1.0" encoding="utf-8"?>
<ds:datastoreItem xmlns:ds="http://schemas.openxmlformats.org/officeDocument/2006/customXml" ds:itemID="{A63C8F6C-69D4-48EE-B4AE-2508902248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Bank Statements  </vt:lpstr>
      <vt:lpstr>Business Bank 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Walton</dc:creator>
  <cp:lastModifiedBy>Nicole Corbin</cp:lastModifiedBy>
  <cp:lastPrinted>2018-09-18T06:44:46Z</cp:lastPrinted>
  <dcterms:created xsi:type="dcterms:W3CDTF">2014-12-23T15:18:28Z</dcterms:created>
  <dcterms:modified xsi:type="dcterms:W3CDTF">2018-09-18T06:47:01Z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0x010100F706692A7EEAB945A0B1E4097B04F8F6</vt:lpwstr>
  </property>
</Properties>
</file>